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showInkAnnotation="0"/>
  <mc:AlternateContent xmlns:mc="http://schemas.openxmlformats.org/markup-compatibility/2006">
    <mc:Choice Requires="x15">
      <x15ac:absPath xmlns:x15ac="http://schemas.microsoft.com/office/spreadsheetml/2010/11/ac" url="C:\Users\user\AppData\Local\Temp\Rar$DIa38952.35209\"/>
    </mc:Choice>
  </mc:AlternateContent>
  <xr:revisionPtr revIDLastSave="0" documentId="13_ncr:1_{A383DCC0-5C71-4758-82BA-015E169ED3BF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№ 4" sheetId="1" r:id="rId1"/>
    <sheet name="№ 6" sheetId="3" r:id="rId2"/>
    <sheet name="№ 8" sheetId="2" r:id="rId3"/>
  </sheets>
  <definedNames>
    <definedName name="_xlnm._FilterDatabase" localSheetId="2" hidden="1">'№ 8'!$A$22:$D$185</definedName>
    <definedName name="Print_Titles" localSheetId="0">'№ 4'!$19:$19</definedName>
    <definedName name="Print_Titles" localSheetId="1">'№ 6'!$21:$21</definedName>
    <definedName name="Print_Titles" localSheetId="2">'№ 8'!$22:$22</definedName>
    <definedName name="_xlnm.Print_Titles" localSheetId="0">'№ 4'!$19:$19</definedName>
    <definedName name="_xlnm.Print_Titles" localSheetId="1">'№ 6'!$21:$21</definedName>
    <definedName name="_xlnm.Print_Titles" localSheetId="2">'№ 8'!$22:$22</definedName>
  </definedNames>
  <calcPr calcId="191029"/>
</workbook>
</file>

<file path=xl/calcChain.xml><?xml version="1.0" encoding="utf-8"?>
<calcChain xmlns="http://schemas.openxmlformats.org/spreadsheetml/2006/main">
  <c r="K33" i="1" l="1"/>
  <c r="K32" i="1"/>
  <c r="G124" i="1"/>
  <c r="G123" i="1" s="1"/>
  <c r="K123" i="1"/>
  <c r="J123" i="1"/>
  <c r="I123" i="1"/>
  <c r="H123" i="1"/>
  <c r="G83" i="1" l="1"/>
  <c r="G82" i="1" s="1"/>
  <c r="K82" i="1"/>
  <c r="J82" i="1"/>
  <c r="I82" i="1"/>
  <c r="H82" i="1"/>
  <c r="H193" i="1"/>
  <c r="G154" i="1"/>
  <c r="G153" i="1" s="1"/>
  <c r="K153" i="1"/>
  <c r="J153" i="1"/>
  <c r="I153" i="1"/>
  <c r="H153" i="1"/>
  <c r="G130" i="1"/>
  <c r="G129" i="1" s="1"/>
  <c r="K129" i="1"/>
  <c r="J129" i="1"/>
  <c r="I129" i="1"/>
  <c r="H129" i="1"/>
  <c r="G128" i="1"/>
  <c r="F122" i="3" s="1"/>
  <c r="D107" i="2" s="1"/>
  <c r="D106" i="2" s="1"/>
  <c r="K127" i="1"/>
  <c r="J127" i="1"/>
  <c r="I127" i="1"/>
  <c r="H127" i="1"/>
  <c r="F85" i="3" l="1"/>
  <c r="F84" i="3" s="1"/>
  <c r="F150" i="3"/>
  <c r="F149" i="3" s="1"/>
  <c r="F124" i="3"/>
  <c r="D109" i="2" s="1"/>
  <c r="D108" i="2" s="1"/>
  <c r="G127" i="1"/>
  <c r="D39" i="2" l="1"/>
  <c r="D38" i="2" s="1"/>
  <c r="D144" i="2"/>
  <c r="D143" i="2" s="1"/>
  <c r="G72" i="1"/>
  <c r="F74" i="3" s="1"/>
  <c r="D47" i="2" s="1"/>
  <c r="G71" i="1"/>
  <c r="G90" i="1"/>
  <c r="G89" i="1" s="1"/>
  <c r="G169" i="1"/>
  <c r="F167" i="3" s="1"/>
  <c r="K168" i="1"/>
  <c r="J168" i="1"/>
  <c r="I168" i="1"/>
  <c r="H168" i="1"/>
  <c r="G23" i="1"/>
  <c r="G22" i="1" s="1"/>
  <c r="H23" i="1"/>
  <c r="H22" i="1" s="1"/>
  <c r="I23" i="1"/>
  <c r="I22" i="1" s="1"/>
  <c r="J23" i="1"/>
  <c r="J22" i="1" s="1"/>
  <c r="K23" i="1"/>
  <c r="K22" i="1" s="1"/>
  <c r="H26" i="1"/>
  <c r="I26" i="1"/>
  <c r="J26" i="1"/>
  <c r="K26" i="1"/>
  <c r="G27" i="1"/>
  <c r="G26" i="1" s="1"/>
  <c r="H28" i="1"/>
  <c r="I28" i="1"/>
  <c r="J28" i="1"/>
  <c r="K28" i="1"/>
  <c r="G29" i="1"/>
  <c r="F31" i="3" s="1"/>
  <c r="H31" i="1"/>
  <c r="I31" i="1"/>
  <c r="J31" i="1"/>
  <c r="K31" i="1"/>
  <c r="G32" i="1"/>
  <c r="F34" i="3" s="1"/>
  <c r="D28" i="2" s="1"/>
  <c r="G33" i="1"/>
  <c r="F35" i="3" s="1"/>
  <c r="G34" i="1"/>
  <c r="F36" i="3" s="1"/>
  <c r="G35" i="1"/>
  <c r="F37" i="3" s="1"/>
  <c r="H36" i="1"/>
  <c r="I36" i="1"/>
  <c r="J36" i="1"/>
  <c r="K36" i="1"/>
  <c r="G37" i="1"/>
  <c r="G36" i="1" s="1"/>
  <c r="H38" i="1"/>
  <c r="I38" i="1"/>
  <c r="J38" i="1"/>
  <c r="K38" i="1"/>
  <c r="G39" i="1"/>
  <c r="G38" i="1" s="1"/>
  <c r="H41" i="1"/>
  <c r="H40" i="1" s="1"/>
  <c r="I41" i="1"/>
  <c r="I40" i="1" s="1"/>
  <c r="J41" i="1"/>
  <c r="J40" i="1" s="1"/>
  <c r="K41" i="1"/>
  <c r="K40" i="1" s="1"/>
  <c r="G42" i="1"/>
  <c r="G41" i="1" s="1"/>
  <c r="G40" i="1" s="1"/>
  <c r="H44" i="1"/>
  <c r="I44" i="1"/>
  <c r="J44" i="1"/>
  <c r="K44" i="1"/>
  <c r="G45" i="1"/>
  <c r="G44" i="1" s="1"/>
  <c r="H46" i="1"/>
  <c r="I46" i="1"/>
  <c r="J46" i="1"/>
  <c r="K46" i="1"/>
  <c r="G47" i="1"/>
  <c r="G46" i="1" s="1"/>
  <c r="H49" i="1"/>
  <c r="H48" i="1" s="1"/>
  <c r="I49" i="1"/>
  <c r="I48" i="1" s="1"/>
  <c r="J49" i="1"/>
  <c r="J48" i="1" s="1"/>
  <c r="K49" i="1"/>
  <c r="K48" i="1" s="1"/>
  <c r="G50" i="1"/>
  <c r="F47" i="3" s="1"/>
  <c r="H52" i="1"/>
  <c r="I52" i="1"/>
  <c r="J52" i="1"/>
  <c r="K52" i="1"/>
  <c r="G53" i="1"/>
  <c r="F55" i="3" s="1"/>
  <c r="G54" i="1"/>
  <c r="G55" i="1"/>
  <c r="F57" i="3" s="1"/>
  <c r="H56" i="1"/>
  <c r="I56" i="1"/>
  <c r="J56" i="1"/>
  <c r="K56" i="1"/>
  <c r="G57" i="1"/>
  <c r="F59" i="3" s="1"/>
  <c r="H58" i="1"/>
  <c r="I58" i="1"/>
  <c r="J58" i="1"/>
  <c r="K58" i="1"/>
  <c r="G59" i="1"/>
  <c r="F63" i="3" s="1"/>
  <c r="H60" i="1"/>
  <c r="I60" i="1"/>
  <c r="J60" i="1"/>
  <c r="K60" i="1"/>
  <c r="G61" i="1"/>
  <c r="F65" i="3" s="1"/>
  <c r="F64" i="3" s="1"/>
  <c r="H62" i="1"/>
  <c r="I62" i="1"/>
  <c r="J62" i="1"/>
  <c r="K62" i="1"/>
  <c r="G63" i="1"/>
  <c r="F61" i="3" s="1"/>
  <c r="H64" i="1"/>
  <c r="I64" i="1"/>
  <c r="J64" i="1"/>
  <c r="K64" i="1"/>
  <c r="G65" i="1"/>
  <c r="G64" i="1" s="1"/>
  <c r="H66" i="1"/>
  <c r="I66" i="1"/>
  <c r="J66" i="1"/>
  <c r="K66" i="1"/>
  <c r="G67" i="1"/>
  <c r="G66" i="1" s="1"/>
  <c r="H70" i="1"/>
  <c r="H69" i="1" s="1"/>
  <c r="H68" i="1" s="1"/>
  <c r="I70" i="1"/>
  <c r="I69" i="1" s="1"/>
  <c r="I68" i="1" s="1"/>
  <c r="J70" i="1"/>
  <c r="J69" i="1" s="1"/>
  <c r="J68" i="1" s="1"/>
  <c r="K70" i="1"/>
  <c r="K69" i="1" s="1"/>
  <c r="K68" i="1" s="1"/>
  <c r="H75" i="1"/>
  <c r="H74" i="1" s="1"/>
  <c r="H73" i="1" s="1"/>
  <c r="I75" i="1"/>
  <c r="I74" i="1" s="1"/>
  <c r="I73" i="1" s="1"/>
  <c r="J75" i="1"/>
  <c r="J74" i="1" s="1"/>
  <c r="J73" i="1" s="1"/>
  <c r="K75" i="1"/>
  <c r="K74" i="1" s="1"/>
  <c r="K73" i="1" s="1"/>
  <c r="G76" i="1"/>
  <c r="G75" i="1" s="1"/>
  <c r="G74" i="1" s="1"/>
  <c r="G73" i="1" s="1"/>
  <c r="H79" i="1"/>
  <c r="H78" i="1" s="1"/>
  <c r="I79" i="1"/>
  <c r="I78" i="1" s="1"/>
  <c r="J79" i="1"/>
  <c r="J78" i="1" s="1"/>
  <c r="K79" i="1"/>
  <c r="K78" i="1" s="1"/>
  <c r="G80" i="1"/>
  <c r="G79" i="1" s="1"/>
  <c r="G78" i="1" s="1"/>
  <c r="H84" i="1"/>
  <c r="H81" i="1" s="1"/>
  <c r="I84" i="1"/>
  <c r="J84" i="1"/>
  <c r="K84" i="1"/>
  <c r="G85" i="1"/>
  <c r="G84" i="1" s="1"/>
  <c r="G81" i="1" s="1"/>
  <c r="H86" i="1"/>
  <c r="I86" i="1"/>
  <c r="J86" i="1"/>
  <c r="K86" i="1"/>
  <c r="G87" i="1"/>
  <c r="G86" i="1" s="1"/>
  <c r="H89" i="1"/>
  <c r="I89" i="1"/>
  <c r="J89" i="1"/>
  <c r="K89" i="1"/>
  <c r="H91" i="1"/>
  <c r="I91" i="1"/>
  <c r="J91" i="1"/>
  <c r="K91" i="1"/>
  <c r="G92" i="1"/>
  <c r="F94" i="3" s="1"/>
  <c r="F93" i="3" s="1"/>
  <c r="H93" i="1"/>
  <c r="I93" i="1"/>
  <c r="J93" i="1"/>
  <c r="K93" i="1"/>
  <c r="G94" i="1"/>
  <c r="G93" i="1" s="1"/>
  <c r="H95" i="1"/>
  <c r="I95" i="1"/>
  <c r="J95" i="1"/>
  <c r="K95" i="1"/>
  <c r="G96" i="1"/>
  <c r="F98" i="3" s="1"/>
  <c r="F97" i="3" s="1"/>
  <c r="H97" i="1"/>
  <c r="I97" i="1"/>
  <c r="J97" i="1"/>
  <c r="K97" i="1"/>
  <c r="G98" i="1"/>
  <c r="G97" i="1" s="1"/>
  <c r="H99" i="1"/>
  <c r="I99" i="1"/>
  <c r="J99" i="1"/>
  <c r="K99" i="1"/>
  <c r="G100" i="1"/>
  <c r="G99" i="1" s="1"/>
  <c r="H102" i="1"/>
  <c r="H101" i="1" s="1"/>
  <c r="I102" i="1"/>
  <c r="I101" i="1" s="1"/>
  <c r="J102" i="1"/>
  <c r="J101" i="1" s="1"/>
  <c r="K102" i="1"/>
  <c r="K101" i="1" s="1"/>
  <c r="G103" i="1"/>
  <c r="G102" i="1" s="1"/>
  <c r="G101" i="1" s="1"/>
  <c r="G104" i="1"/>
  <c r="H104" i="1"/>
  <c r="I104" i="1"/>
  <c r="J104" i="1"/>
  <c r="K104" i="1"/>
  <c r="H108" i="1"/>
  <c r="H107" i="1" s="1"/>
  <c r="I108" i="1"/>
  <c r="I107" i="1" s="1"/>
  <c r="J108" i="1"/>
  <c r="J107" i="1" s="1"/>
  <c r="K108" i="1"/>
  <c r="K107" i="1" s="1"/>
  <c r="G109" i="1"/>
  <c r="G108" i="1" s="1"/>
  <c r="G107" i="1" s="1"/>
  <c r="H111" i="1"/>
  <c r="I111" i="1"/>
  <c r="J111" i="1"/>
  <c r="K111" i="1"/>
  <c r="G112" i="1"/>
  <c r="G111" i="1" s="1"/>
  <c r="H115" i="1"/>
  <c r="I115" i="1"/>
  <c r="J115" i="1"/>
  <c r="K115" i="1"/>
  <c r="G116" i="1"/>
  <c r="F114" i="3" s="1"/>
  <c r="H117" i="1"/>
  <c r="I117" i="1"/>
  <c r="J117" i="1"/>
  <c r="K117" i="1"/>
  <c r="G118" i="1"/>
  <c r="F116" i="3" s="1"/>
  <c r="F115" i="3" s="1"/>
  <c r="H119" i="1"/>
  <c r="I119" i="1"/>
  <c r="J119" i="1"/>
  <c r="K119" i="1"/>
  <c r="G120" i="1"/>
  <c r="F118" i="3" s="1"/>
  <c r="H121" i="1"/>
  <c r="I121" i="1"/>
  <c r="J121" i="1"/>
  <c r="K121" i="1"/>
  <c r="G122" i="1"/>
  <c r="F120" i="3" s="1"/>
  <c r="D92" i="2" s="1"/>
  <c r="D91" i="2" s="1"/>
  <c r="H125" i="1"/>
  <c r="I125" i="1"/>
  <c r="J125" i="1"/>
  <c r="K125" i="1"/>
  <c r="G126" i="1"/>
  <c r="G125" i="1" s="1"/>
  <c r="H131" i="1"/>
  <c r="I131" i="1"/>
  <c r="J131" i="1"/>
  <c r="K131" i="1"/>
  <c r="G132" i="1"/>
  <c r="F128" i="3" s="1"/>
  <c r="D114" i="2" s="1"/>
  <c r="G133" i="1"/>
  <c r="H134" i="1"/>
  <c r="I134" i="1"/>
  <c r="J134" i="1"/>
  <c r="K134" i="1"/>
  <c r="G135" i="1"/>
  <c r="F142" i="3" s="1"/>
  <c r="H136" i="1"/>
  <c r="I136" i="1"/>
  <c r="J136" i="1"/>
  <c r="K136" i="1"/>
  <c r="G137" i="1"/>
  <c r="F144" i="3" s="1"/>
  <c r="H138" i="1"/>
  <c r="I138" i="1"/>
  <c r="J138" i="1"/>
  <c r="K138" i="1"/>
  <c r="G139" i="1"/>
  <c r="G138" i="1" s="1"/>
  <c r="H140" i="1"/>
  <c r="I140" i="1"/>
  <c r="J140" i="1"/>
  <c r="K140" i="1"/>
  <c r="G141" i="1"/>
  <c r="G140" i="1" s="1"/>
  <c r="H142" i="1"/>
  <c r="I142" i="1"/>
  <c r="J142" i="1"/>
  <c r="K142" i="1"/>
  <c r="G143" i="1"/>
  <c r="G142" i="1" s="1"/>
  <c r="H144" i="1"/>
  <c r="I144" i="1"/>
  <c r="J144" i="1"/>
  <c r="K144" i="1"/>
  <c r="G145" i="1"/>
  <c r="F137" i="3" s="1"/>
  <c r="D132" i="2" s="1"/>
  <c r="G146" i="1"/>
  <c r="H147" i="1"/>
  <c r="I147" i="1"/>
  <c r="J147" i="1"/>
  <c r="K147" i="1"/>
  <c r="G148" i="1"/>
  <c r="G147" i="1" s="1"/>
  <c r="G149" i="1"/>
  <c r="H149" i="1"/>
  <c r="I149" i="1"/>
  <c r="J149" i="1"/>
  <c r="K149" i="1"/>
  <c r="H151" i="1"/>
  <c r="I151" i="1"/>
  <c r="J151" i="1"/>
  <c r="K151" i="1"/>
  <c r="G152" i="1"/>
  <c r="F152" i="3" s="1"/>
  <c r="F151" i="3" s="1"/>
  <c r="H156" i="1"/>
  <c r="I156" i="1"/>
  <c r="J156" i="1"/>
  <c r="K156" i="1"/>
  <c r="G157" i="1"/>
  <c r="G156" i="1" s="1"/>
  <c r="H158" i="1"/>
  <c r="I158" i="1"/>
  <c r="J158" i="1"/>
  <c r="K158" i="1"/>
  <c r="G159" i="1"/>
  <c r="G158" i="1" s="1"/>
  <c r="H160" i="1"/>
  <c r="I160" i="1"/>
  <c r="J160" i="1"/>
  <c r="K160" i="1"/>
  <c r="G161" i="1"/>
  <c r="G160" i="1" s="1"/>
  <c r="H162" i="1"/>
  <c r="I162" i="1"/>
  <c r="J162" i="1"/>
  <c r="K162" i="1"/>
  <c r="G163" i="1"/>
  <c r="G162" i="1" s="1"/>
  <c r="H164" i="1"/>
  <c r="I164" i="1"/>
  <c r="J164" i="1"/>
  <c r="K164" i="1"/>
  <c r="G165" i="1"/>
  <c r="G164" i="1" s="1"/>
  <c r="H166" i="1"/>
  <c r="I166" i="1"/>
  <c r="J166" i="1"/>
  <c r="K166" i="1"/>
  <c r="G167" i="1"/>
  <c r="F165" i="3" s="1"/>
  <c r="F164" i="3" s="1"/>
  <c r="I170" i="1"/>
  <c r="J170" i="1"/>
  <c r="K170" i="1"/>
  <c r="G171" i="1"/>
  <c r="F169" i="3" s="1"/>
  <c r="H170" i="1"/>
  <c r="H172" i="1"/>
  <c r="I172" i="1"/>
  <c r="J172" i="1"/>
  <c r="K172" i="1"/>
  <c r="G173" i="1"/>
  <c r="G172" i="1" s="1"/>
  <c r="H174" i="1"/>
  <c r="I174" i="1"/>
  <c r="J174" i="1"/>
  <c r="K174" i="1"/>
  <c r="G175" i="1"/>
  <c r="F173" i="3" s="1"/>
  <c r="H176" i="1"/>
  <c r="I176" i="1"/>
  <c r="J176" i="1"/>
  <c r="K176" i="1"/>
  <c r="G177" i="1"/>
  <c r="G176" i="1" s="1"/>
  <c r="H178" i="1"/>
  <c r="I178" i="1"/>
  <c r="J178" i="1"/>
  <c r="K178" i="1"/>
  <c r="G179" i="1"/>
  <c r="F177" i="3" s="1"/>
  <c r="H180" i="1"/>
  <c r="I180" i="1"/>
  <c r="J180" i="1"/>
  <c r="K180" i="1"/>
  <c r="G181" i="1"/>
  <c r="G180" i="1" s="1"/>
  <c r="H182" i="1"/>
  <c r="I182" i="1"/>
  <c r="J182" i="1"/>
  <c r="K182" i="1"/>
  <c r="G183" i="1"/>
  <c r="F181" i="3" s="1"/>
  <c r="H184" i="1"/>
  <c r="I184" i="1"/>
  <c r="J184" i="1"/>
  <c r="K184" i="1"/>
  <c r="G185" i="1"/>
  <c r="G184" i="1" s="1"/>
  <c r="G186" i="1"/>
  <c r="H186" i="1"/>
  <c r="I186" i="1"/>
  <c r="J186" i="1"/>
  <c r="K186" i="1"/>
  <c r="H189" i="1"/>
  <c r="H188" i="1" s="1"/>
  <c r="I189" i="1"/>
  <c r="I188" i="1" s="1"/>
  <c r="J189" i="1"/>
  <c r="J188" i="1" s="1"/>
  <c r="K189" i="1"/>
  <c r="K188" i="1" s="1"/>
  <c r="G190" i="1"/>
  <c r="G189" i="1" s="1"/>
  <c r="G188" i="1" s="1"/>
  <c r="H192" i="1"/>
  <c r="H191" i="1" s="1"/>
  <c r="I193" i="1"/>
  <c r="I192" i="1" s="1"/>
  <c r="I191" i="1" s="1"/>
  <c r="J193" i="1"/>
  <c r="J192" i="1" s="1"/>
  <c r="J191" i="1" s="1"/>
  <c r="K193" i="1"/>
  <c r="K192" i="1" s="1"/>
  <c r="K191" i="1" s="1"/>
  <c r="G194" i="1"/>
  <c r="G193" i="1" s="1"/>
  <c r="G192" i="1" s="1"/>
  <c r="G191" i="1" s="1"/>
  <c r="H197" i="1"/>
  <c r="I197" i="1"/>
  <c r="J197" i="1"/>
  <c r="K197" i="1"/>
  <c r="G198" i="1"/>
  <c r="G197" i="1" s="1"/>
  <c r="H199" i="1"/>
  <c r="I199" i="1"/>
  <c r="J199" i="1"/>
  <c r="K199" i="1"/>
  <c r="G200" i="1"/>
  <c r="G199" i="1" s="1"/>
  <c r="H203" i="1"/>
  <c r="H201" i="1" s="1"/>
  <c r="I203" i="1"/>
  <c r="I202" i="1" s="1"/>
  <c r="J203" i="1"/>
  <c r="J201" i="1" s="1"/>
  <c r="K203" i="1"/>
  <c r="K201" i="1" s="1"/>
  <c r="G204" i="1"/>
  <c r="F202" i="3" s="1"/>
  <c r="F25" i="3"/>
  <c r="F24" i="3" s="1"/>
  <c r="F139" i="3"/>
  <c r="F148" i="3"/>
  <c r="F147" i="3" s="1"/>
  <c r="F154" i="3"/>
  <c r="F157" i="3"/>
  <c r="D51" i="2" s="1"/>
  <c r="D50" i="2" s="1"/>
  <c r="D49" i="2" s="1"/>
  <c r="F184" i="3"/>
  <c r="D139" i="2"/>
  <c r="D173" i="2"/>
  <c r="D175" i="2"/>
  <c r="K81" i="1" l="1"/>
  <c r="J81" i="1"/>
  <c r="F135" i="3"/>
  <c r="F134" i="3" s="1"/>
  <c r="I81" i="1"/>
  <c r="H110" i="1"/>
  <c r="K110" i="1"/>
  <c r="J110" i="1"/>
  <c r="I110" i="1"/>
  <c r="F44" i="3"/>
  <c r="F43" i="3" s="1"/>
  <c r="F42" i="3" s="1"/>
  <c r="F188" i="3"/>
  <c r="F187" i="3" s="1"/>
  <c r="F186" i="3" s="1"/>
  <c r="F87" i="3"/>
  <c r="D68" i="2" s="1"/>
  <c r="D67" i="2" s="1"/>
  <c r="G60" i="1"/>
  <c r="G56" i="1"/>
  <c r="F78" i="3"/>
  <c r="F77" i="3" s="1"/>
  <c r="F76" i="3" s="1"/>
  <c r="F75" i="3" s="1"/>
  <c r="G182" i="1"/>
  <c r="K43" i="1"/>
  <c r="G28" i="1"/>
  <c r="G25" i="1" s="1"/>
  <c r="J51" i="1"/>
  <c r="F196" i="3"/>
  <c r="D158" i="2" s="1"/>
  <c r="D157" i="2" s="1"/>
  <c r="F102" i="3"/>
  <c r="F101" i="3" s="1"/>
  <c r="F67" i="3"/>
  <c r="F66" i="3" s="1"/>
  <c r="F39" i="3"/>
  <c r="D33" i="2" s="1"/>
  <c r="D32" i="2" s="1"/>
  <c r="J196" i="1"/>
  <c r="J195" i="1" s="1"/>
  <c r="G91" i="1"/>
  <c r="G88" i="1" s="1"/>
  <c r="K30" i="1"/>
  <c r="H25" i="1"/>
  <c r="J25" i="1"/>
  <c r="F29" i="3"/>
  <c r="F28" i="3" s="1"/>
  <c r="H196" i="1"/>
  <c r="H195" i="1" s="1"/>
  <c r="G95" i="1"/>
  <c r="K25" i="1"/>
  <c r="I25" i="1"/>
  <c r="F161" i="3"/>
  <c r="D57" i="2" s="1"/>
  <c r="D56" i="2" s="1"/>
  <c r="F41" i="3"/>
  <c r="F40" i="3" s="1"/>
  <c r="G166" i="1"/>
  <c r="J88" i="1"/>
  <c r="J77" i="1" s="1"/>
  <c r="H43" i="1"/>
  <c r="F69" i="3"/>
  <c r="F68" i="3" s="1"/>
  <c r="G174" i="1"/>
  <c r="I88" i="1"/>
  <c r="G62" i="1"/>
  <c r="G58" i="1"/>
  <c r="I43" i="1"/>
  <c r="D100" i="2"/>
  <c r="D99" i="2" s="1"/>
  <c r="D31" i="2"/>
  <c r="G117" i="1"/>
  <c r="F198" i="3"/>
  <c r="F197" i="3" s="1"/>
  <c r="K196" i="1"/>
  <c r="K195" i="1" s="1"/>
  <c r="I196" i="1"/>
  <c r="I195" i="1" s="1"/>
  <c r="G196" i="1"/>
  <c r="G195" i="1" s="1"/>
  <c r="F109" i="3"/>
  <c r="F108" i="3" s="1"/>
  <c r="F107" i="3" s="1"/>
  <c r="F58" i="3"/>
  <c r="D37" i="2"/>
  <c r="D36" i="2" s="1"/>
  <c r="H202" i="1"/>
  <c r="F96" i="3"/>
  <c r="D102" i="2" s="1"/>
  <c r="D101" i="2" s="1"/>
  <c r="I30" i="1"/>
  <c r="F192" i="3"/>
  <c r="D82" i="2" s="1"/>
  <c r="D81" i="2" s="1"/>
  <c r="J202" i="1"/>
  <c r="I201" i="1"/>
  <c r="K51" i="1"/>
  <c r="G52" i="1"/>
  <c r="I51" i="1"/>
  <c r="J30" i="1"/>
  <c r="G31" i="1"/>
  <c r="G30" i="1" s="1"/>
  <c r="H30" i="1"/>
  <c r="F105" i="3"/>
  <c r="F104" i="3" s="1"/>
  <c r="F103" i="3" s="1"/>
  <c r="F82" i="3"/>
  <c r="F112" i="3"/>
  <c r="D84" i="2" s="1"/>
  <c r="D83" i="2" s="1"/>
  <c r="F100" i="3"/>
  <c r="F99" i="3" s="1"/>
  <c r="F89" i="3"/>
  <c r="F88" i="3" s="1"/>
  <c r="G203" i="1"/>
  <c r="G201" i="1" s="1"/>
  <c r="G151" i="1"/>
  <c r="K88" i="1"/>
  <c r="H51" i="1"/>
  <c r="J43" i="1"/>
  <c r="F111" i="3"/>
  <c r="D61" i="2"/>
  <c r="D60" i="2" s="1"/>
  <c r="D104" i="2"/>
  <c r="D103" i="2" s="1"/>
  <c r="F156" i="3"/>
  <c r="G121" i="1"/>
  <c r="F126" i="3"/>
  <c r="F125" i="3" s="1"/>
  <c r="G134" i="1"/>
  <c r="G119" i="1"/>
  <c r="G115" i="1"/>
  <c r="G178" i="1"/>
  <c r="F183" i="3"/>
  <c r="D123" i="2" s="1"/>
  <c r="D122" i="2" s="1"/>
  <c r="J155" i="1"/>
  <c r="F175" i="3"/>
  <c r="F174" i="3" s="1"/>
  <c r="F171" i="3"/>
  <c r="F170" i="3" s="1"/>
  <c r="K155" i="1"/>
  <c r="F179" i="3"/>
  <c r="F178" i="3" s="1"/>
  <c r="I155" i="1"/>
  <c r="G168" i="1"/>
  <c r="D177" i="2"/>
  <c r="F146" i="3"/>
  <c r="D154" i="2" s="1"/>
  <c r="D153" i="2" s="1"/>
  <c r="D117" i="2"/>
  <c r="D116" i="2" s="1"/>
  <c r="F141" i="3"/>
  <c r="G144" i="1"/>
  <c r="D156" i="2"/>
  <c r="D155" i="2" s="1"/>
  <c r="F138" i="3"/>
  <c r="D133" i="2" s="1"/>
  <c r="D131" i="2" s="1"/>
  <c r="F131" i="3"/>
  <c r="G131" i="1"/>
  <c r="G70" i="1"/>
  <c r="G69" i="1" s="1"/>
  <c r="G68" i="1" s="1"/>
  <c r="H88" i="1"/>
  <c r="H77" i="1" s="1"/>
  <c r="H155" i="1"/>
  <c r="D121" i="2"/>
  <c r="D120" i="2" s="1"/>
  <c r="F180" i="3"/>
  <c r="F113" i="3"/>
  <c r="D86" i="2"/>
  <c r="D85" i="2" s="1"/>
  <c r="F176" i="3"/>
  <c r="D78" i="2"/>
  <c r="D77" i="2" s="1"/>
  <c r="F172" i="3"/>
  <c r="D74" i="2"/>
  <c r="D73" i="2" s="1"/>
  <c r="D179" i="2"/>
  <c r="F123" i="3"/>
  <c r="D90" i="2"/>
  <c r="D89" i="2" s="1"/>
  <c r="F117" i="3"/>
  <c r="F143" i="3"/>
  <c r="D148" i="2"/>
  <c r="D147" i="2" s="1"/>
  <c r="D29" i="2"/>
  <c r="F33" i="3"/>
  <c r="D35" i="2"/>
  <c r="D34" i="2" s="1"/>
  <c r="F201" i="3"/>
  <c r="F60" i="3"/>
  <c r="D41" i="2"/>
  <c r="D40" i="2" s="1"/>
  <c r="D138" i="2"/>
  <c r="D137" i="2" s="1"/>
  <c r="F62" i="3"/>
  <c r="F46" i="3"/>
  <c r="F45" i="3" s="1"/>
  <c r="D136" i="2"/>
  <c r="D66" i="2"/>
  <c r="D65" i="2" s="1"/>
  <c r="F168" i="3"/>
  <c r="F30" i="3"/>
  <c r="D128" i="2"/>
  <c r="D127" i="2" s="1"/>
  <c r="F166" i="3"/>
  <c r="D63" i="2"/>
  <c r="D62" i="2" s="1"/>
  <c r="G43" i="1"/>
  <c r="F92" i="3"/>
  <c r="F163" i="3"/>
  <c r="F159" i="3"/>
  <c r="F133" i="3"/>
  <c r="F129" i="3"/>
  <c r="D88" i="2"/>
  <c r="D87" i="2" s="1"/>
  <c r="F50" i="3"/>
  <c r="D146" i="2"/>
  <c r="D145" i="2" s="1"/>
  <c r="F119" i="3"/>
  <c r="D160" i="2"/>
  <c r="D159" i="2" s="1"/>
  <c r="F73" i="3"/>
  <c r="K202" i="1"/>
  <c r="G170" i="1"/>
  <c r="G136" i="1"/>
  <c r="G49" i="1"/>
  <c r="G48" i="1" s="1"/>
  <c r="F52" i="3"/>
  <c r="F56" i="3"/>
  <c r="D30" i="2" s="1"/>
  <c r="D130" i="2" l="1"/>
  <c r="D129" i="2" s="1"/>
  <c r="D43" i="2"/>
  <c r="D42" i="2" s="1"/>
  <c r="F195" i="3"/>
  <c r="F194" i="3" s="1"/>
  <c r="F193" i="3" s="1"/>
  <c r="G110" i="1"/>
  <c r="F160" i="3"/>
  <c r="D135" i="2"/>
  <c r="D134" i="2" s="1"/>
  <c r="D126" i="2"/>
  <c r="D125" i="2" s="1"/>
  <c r="G77" i="1"/>
  <c r="F27" i="3"/>
  <c r="D166" i="2"/>
  <c r="D165" i="2" s="1"/>
  <c r="F86" i="3"/>
  <c r="F83" i="3" s="1"/>
  <c r="G51" i="1"/>
  <c r="G21" i="1" s="1"/>
  <c r="D95" i="2"/>
  <c r="D94" i="2" s="1"/>
  <c r="D93" i="2" s="1"/>
  <c r="K21" i="1"/>
  <c r="K77" i="1"/>
  <c r="F38" i="3"/>
  <c r="F32" i="3" s="1"/>
  <c r="D168" i="2"/>
  <c r="D167" i="2" s="1"/>
  <c r="F191" i="3"/>
  <c r="F190" i="3" s="1"/>
  <c r="F189" i="3" s="1"/>
  <c r="D151" i="2"/>
  <c r="D150" i="2" s="1"/>
  <c r="G202" i="1"/>
  <c r="D164" i="2"/>
  <c r="D163" i="2" s="1"/>
  <c r="D142" i="2"/>
  <c r="D141" i="2" s="1"/>
  <c r="J21" i="1"/>
  <c r="I21" i="1"/>
  <c r="D162" i="2"/>
  <c r="D161" i="2" s="1"/>
  <c r="I77" i="1"/>
  <c r="F95" i="3"/>
  <c r="D70" i="2"/>
  <c r="D69" i="2" s="1"/>
  <c r="D80" i="2"/>
  <c r="D79" i="2" s="1"/>
  <c r="F81" i="3"/>
  <c r="F80" i="3" s="1"/>
  <c r="D152" i="2"/>
  <c r="D149" i="2" s="1"/>
  <c r="H21" i="1"/>
  <c r="D119" i="2"/>
  <c r="D118" i="2" s="1"/>
  <c r="F182" i="3"/>
  <c r="F121" i="3"/>
  <c r="F54" i="3"/>
  <c r="F53" i="3" s="1"/>
  <c r="D27" i="2"/>
  <c r="D111" i="2"/>
  <c r="D110" i="2" s="1"/>
  <c r="D105" i="2" s="1"/>
  <c r="D76" i="2"/>
  <c r="D75" i="2" s="1"/>
  <c r="H106" i="1"/>
  <c r="J106" i="1"/>
  <c r="F145" i="3"/>
  <c r="K106" i="1"/>
  <c r="D72" i="2"/>
  <c r="D71" i="2" s="1"/>
  <c r="I106" i="1"/>
  <c r="G155" i="1"/>
  <c r="F130" i="3"/>
  <c r="D170" i="2"/>
  <c r="D169" i="2" s="1"/>
  <c r="F136" i="3"/>
  <c r="D182" i="2"/>
  <c r="D181" i="2" s="1"/>
  <c r="F51" i="3"/>
  <c r="D46" i="2"/>
  <c r="D45" i="2" s="1"/>
  <c r="D44" i="2" s="1"/>
  <c r="F72" i="3"/>
  <c r="F71" i="3" s="1"/>
  <c r="F70" i="3" s="1"/>
  <c r="F132" i="3"/>
  <c r="D172" i="2"/>
  <c r="D171" i="2" s="1"/>
  <c r="F127" i="3"/>
  <c r="D115" i="2"/>
  <c r="D113" i="2" s="1"/>
  <c r="D112" i="2" s="1"/>
  <c r="F162" i="3"/>
  <c r="D59" i="2"/>
  <c r="D58" i="2" s="1"/>
  <c r="D55" i="2" s="1"/>
  <c r="D184" i="2"/>
  <c r="D183" i="2" s="1"/>
  <c r="F49" i="3"/>
  <c r="F158" i="3"/>
  <c r="D54" i="2"/>
  <c r="D53" i="2" s="1"/>
  <c r="D52" i="2" s="1"/>
  <c r="D98" i="2"/>
  <c r="D97" i="2" s="1"/>
  <c r="D96" i="2" s="1"/>
  <c r="F91" i="3"/>
  <c r="F199" i="3"/>
  <c r="F200" i="3"/>
  <c r="D26" i="2" l="1"/>
  <c r="D25" i="2" s="1"/>
  <c r="K205" i="1"/>
  <c r="K20" i="1" s="1"/>
  <c r="D124" i="2"/>
  <c r="F90" i="3"/>
  <c r="F79" i="3" s="1"/>
  <c r="F110" i="3"/>
  <c r="I205" i="1"/>
  <c r="I20" i="1" s="1"/>
  <c r="J205" i="1"/>
  <c r="J20" i="1" s="1"/>
  <c r="H205" i="1"/>
  <c r="H20" i="1" s="1"/>
  <c r="F48" i="3"/>
  <c r="F23" i="3" s="1"/>
  <c r="D64" i="2"/>
  <c r="D48" i="2" s="1"/>
  <c r="F153" i="3"/>
  <c r="G106" i="1"/>
  <c r="G205" i="1" s="1"/>
  <c r="G20" i="1" s="1"/>
  <c r="D24" i="2" l="1"/>
  <c r="D185" i="2" s="1"/>
  <c r="F106" i="3"/>
  <c r="B203" i="3" s="1"/>
  <c r="F22" i="3" s="1"/>
</calcChain>
</file>

<file path=xl/sharedStrings.xml><?xml version="1.0" encoding="utf-8"?>
<sst xmlns="http://schemas.openxmlformats.org/spreadsheetml/2006/main" count="2122" uniqueCount="301">
  <si>
    <t xml:space="preserve">Приложение № 4 </t>
  </si>
  <si>
    <t>к Решению Собрания депутатов</t>
  </si>
  <si>
    <t>городского поселения "Пушкиногорье"</t>
  </si>
  <si>
    <t xml:space="preserve">"О бюджете муниципального образования </t>
  </si>
  <si>
    <t>ВЕДОМСТВЕННАЯ СТРУКТУРА</t>
  </si>
  <si>
    <t>тыс.руб.</t>
  </si>
  <si>
    <t xml:space="preserve">Наименование </t>
  </si>
  <si>
    <t>КВСР</t>
  </si>
  <si>
    <t xml:space="preserve">Рз </t>
  </si>
  <si>
    <t>ПЗ</t>
  </si>
  <si>
    <t>ЦСР</t>
  </si>
  <si>
    <t>ВР</t>
  </si>
  <si>
    <t>Сумма</t>
  </si>
  <si>
    <t>Администрация городского поселения "Пушкиногорье"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</si>
  <si>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</si>
  <si>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</si>
  <si>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</si>
  <si>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</si>
  <si>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Расходы на выплаты по оплате труда и обеспечение функций органов местного самоуправления по функционированию высшего должностного лица поселения в рамках непрограммного направления деятельности "Обеспечение функционирования органов местного самоуправления поселения"</t>
  </si>
  <si>
    <t>7517017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</si>
  <si>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</si>
  <si>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</si>
  <si>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</si>
  <si>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</si>
  <si>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и обеспечение функций органов местного самоуправления по председателю Собрания депутатов поселения</t>
  </si>
  <si>
    <t>90 9 00 00930</t>
  </si>
  <si>
    <t>Расходы на выплаты по оплате труда и обеспечение функций органов местного самоуправления по обеспечению деятельности Собрания депутатов поселения</t>
  </si>
  <si>
    <t>90 9 00 00940</t>
  </si>
  <si>
    <t>Функционирование Правительства РФ, высших исполнительных органов исполнительной власти субъектов РФ, местных администраций</t>
  </si>
  <si>
    <t>04</t>
  </si>
  <si>
    <t>Расходы на выплаты по оплате труда и обеспечение функций аппарата исполнительных органов местного самоуправления поселения</t>
  </si>
  <si>
    <t>01 1 01 00910</t>
  </si>
  <si>
    <t>Закупка товаров, работ и услуг для государственных (муниципальных) нужд</t>
  </si>
  <si>
    <t>800</t>
  </si>
  <si>
    <t>200</t>
  </si>
  <si>
    <t>Социальное обеспечение и иные выплаты населению</t>
  </si>
  <si>
    <t>300</t>
  </si>
  <si>
    <t>Иные бюджетные ассигнования</t>
  </si>
  <si>
    <t>Расходы на выплаты по оплате труда и обеспечение функций органов местного самоуправления по Главе местной администрации</t>
  </si>
  <si>
    <t>01 1 01 00920</t>
  </si>
  <si>
    <t>Резервные фонды местных администраций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</si>
  <si>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90 9 00 10000</t>
  </si>
  <si>
    <t>Обеспечение деятельности финансовых, налоговых и таможенных органов и органов финансового (бюджетного) надзора</t>
  </si>
  <si>
    <t>06</t>
  </si>
  <si>
    <t>Межбюджетные трансферты на решение вопросов в части содержания специалистов</t>
  </si>
  <si>
    <t>01 1 01 81000</t>
  </si>
  <si>
    <t>Обеспечение проведения выборов и референдумов</t>
  </si>
  <si>
    <t>07</t>
  </si>
  <si>
    <t>Возмещение расходов из резервного фонда Администрации области, связанные с необходимостью обеспечения СИЗ и применения дополнительных форм организации голосования в единый день голосования</t>
  </si>
  <si>
    <t>90 9 00 00010</t>
  </si>
  <si>
    <t>Проведение выборов в представительные органы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</si>
  <si>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90 9 00 90000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</si>
  <si>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</si>
  <si>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</si>
  <si>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</si>
  <si>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</si>
  <si>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</si>
  <si>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Расходы на выплаты по оплате труда и обеспечение функций аппарата исполнительных органов местного самоуправления поселения 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</si>
  <si>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Оценка недвижимости, признание прав и регулирование отношений по государственной и муниципальной собственности</t>
  </si>
  <si>
    <t>01 1 01 25500</t>
  </si>
  <si>
    <t>Выполнение прочих функций органов местного самоуправления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</si>
  <si>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90 9 00 20000</t>
  </si>
  <si>
    <t>Расходы на снижение уровня аварийности и травматизма на дорогах района, за счет средств бюджета района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</si>
  <si>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90 9 00 24400</t>
  </si>
  <si>
    <t>Расходы на ежемесячные гарантированные компенсационные выплаты в целях обеспечения условий для соблюдения установленных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</si>
  <si>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01 1 01 25900</t>
  </si>
  <si>
    <t xml:space="preserve">01 1 01 25900 </t>
  </si>
  <si>
    <t xml:space="preserve">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</si>
  <si>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90 9 00 41270</t>
  </si>
  <si>
    <t xml:space="preserve"> Софинансирование по субсидии на реализация мероприятий в рамках территориального планирования, градостроительного зонирования и документации по планировке территории в рамках непрограммного направления деятельности "Непрограммные направления деятельности органов местного самоуправления района"</t>
  </si>
  <si>
    <t>90 9 00 W1270</t>
  </si>
  <si>
    <t>Межбюджетные трансферты</t>
  </si>
  <si>
    <t>500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</si>
  <si>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</si>
  <si>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</si>
  <si>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</si>
  <si>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01 1 02 51180</t>
  </si>
  <si>
    <t xml:space="preserve">НАЦИОНАЛЬНАЯ  БЕЗОПАСНОСТЬ  И  ПРАВООХРАНИТЕЛЬНАЯ  ДЕЯТЕЛЬНОСТЬ </t>
  </si>
  <si>
    <t>Обеспечение пожарной безопасности</t>
  </si>
  <si>
    <t>10</t>
  </si>
  <si>
    <t>Обеспечение первичных мер пожарной безопасности в границах населенных пунктов поселения</t>
  </si>
  <si>
    <t>01 2 05 21000</t>
  </si>
  <si>
    <t>НАЦИОНАЛЬНАЯ ЭКОНОМИКА</t>
  </si>
  <si>
    <t>Общеэкономические вопросы</t>
  </si>
  <si>
    <t>Иные межбюджетные трансферты на реализацию дополнительных мероприятий, направленных на снижение напряженности на рынке труда за счет средств резервного фонда Правительства</t>
  </si>
  <si>
    <t>01 2 04 LП020</t>
  </si>
  <si>
    <t>Сельское хозяйство и рыболовство</t>
  </si>
  <si>
    <t>05</t>
  </si>
  <si>
    <t>Расходы на ликвидацию очагов сорного растения борщевик Сосновского за счет средств бюджета субъекта</t>
  </si>
  <si>
    <t>01 2 04 41570</t>
  </si>
  <si>
    <t>Софинансирование расходов на ликвидацию очагов сорного растения борщевик Сосновского за счет средств бюджета поселения</t>
  </si>
  <si>
    <t>01 2 04 W1570</t>
  </si>
  <si>
    <t>Дорожное хозяйство</t>
  </si>
  <si>
    <t>09</t>
  </si>
  <si>
    <t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</t>
  </si>
  <si>
    <t>01 2 06 24100</t>
  </si>
  <si>
    <t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</t>
  </si>
  <si>
    <t>01 2 06 84100</t>
  </si>
  <si>
    <t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</si>
  <si>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01 2 06 41190</t>
  </si>
  <si>
    <r>
      <t xml:space="preserve">Софинансирование по 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  </r>
    <r>
      <rPr>
        <i/>
        <sz val="10"/>
        <rFont val="Arial"/>
        <family val="2"/>
        <charset val="204"/>
      </rPr>
      <t>за счет межбюджетных трансфертов из бюджета района</t>
    </r>
  </si>
  <si>
    <t>01 2 06 W1190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</si>
  <si>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</si>
  <si>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90 9 00 82000</t>
  </si>
  <si>
    <t>Межбюджетные трансферты на решение вопросов в части дорожной деятельности в рамках непрограммного направления деятельности «Иные непрограммные направления деятельности органов местного самоуправления поселения» (обязательства прошлых лет)</t>
  </si>
  <si>
    <t>90 9 00 82001</t>
  </si>
  <si>
    <t>Другие вопросы в области национальной экономики</t>
  </si>
  <si>
    <t>12</t>
  </si>
  <si>
    <t>Межбюджетные трансферты на решение вопросов в части территориального планирования и градостроительного зонирования в рамках непрограммного направления деятельности "Иные непрограммные направления деятельности органов местного самоуправления поселения"</t>
  </si>
  <si>
    <t>90 9 00 89000</t>
  </si>
  <si>
    <t>ЖИЛИЩНО-КОММУНАЛЬНОЕ ХОЗЯЙСТВО</t>
  </si>
  <si>
    <t>Жилищное хозяйство</t>
  </si>
  <si>
    <t>Капитальный ремонт государственного жилищного фонда субъектов Российской Федерации и муниципального жилищного фонда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</si>
  <si>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90 9 00 23000</t>
  </si>
  <si>
    <t>Коммунальное хозяйство</t>
  </si>
  <si>
    <t>Расходы на финансирование мероприятий по ликвидации несанкционированных свалок за счет средств областного бюджета</t>
  </si>
  <si>
    <t>01 2 04 41550</t>
  </si>
  <si>
    <t>Расходы на обеспечение мероприятий по оборудованию контейнерных площадок для накопления твердых коммунальных отходов за счет средств областного бюджета</t>
  </si>
  <si>
    <t>01 2 04 41730</t>
  </si>
  <si>
    <t>Софинансирование расходов на обеспечение мероприятий по оборудованию контейнерных площадок для накопления твердых коммунальных отходов за счет средств бюджета поселения</t>
  </si>
  <si>
    <t>01 2 04 W1730</t>
  </si>
  <si>
    <t>Расходы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областного бюджета</t>
  </si>
  <si>
    <t>01 2 04 41740</t>
  </si>
  <si>
    <t>Софинансирование расходов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 за счет средств бюджета поселения</t>
  </si>
  <si>
    <t>01 2 04 W1740</t>
  </si>
  <si>
    <r>
      <t>Организация в границах поселения теплоснабжения</t>
    </r>
    <r>
      <rPr>
        <b/>
        <i/>
        <sz val="10"/>
        <color indexed="62"/>
        <rFont val="Arial Cyr"/>
        <family val="2"/>
        <charset val="204"/>
      </rPr>
      <t xml:space="preserve"> и газоснабжения </t>
    </r>
    <r>
      <rPr>
        <b/>
        <i/>
        <sz val="10"/>
        <rFont val="Arial Cyr"/>
        <family val="2"/>
        <charset val="204"/>
      </rPr>
      <t>населения</t>
    </r>
  </si>
  <si>
    <t>01 2 07 84000</t>
  </si>
  <si>
    <t>Возмещение затрат по содержанию систем и объектов водоснабжения</t>
  </si>
  <si>
    <t>01 2 08 23100</t>
  </si>
  <si>
    <t>Строительство, реконструкция и капитальный ремонт объектов водоотведения и очитки сточных вод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</si>
  <si>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01 2 08 45010</t>
  </si>
  <si>
    <t>90 9 00 45010</t>
  </si>
  <si>
    <t>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</si>
  <si>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90 9 00 41390</t>
  </si>
  <si>
    <t>Софинансирование по 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 за счет средств бюджета поселения 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</si>
  <si>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W1390</t>
  </si>
  <si>
    <t>Обеспечения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</si>
  <si>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90 9 00 09505</t>
  </si>
  <si>
    <t>Обеспечение мероприятий по модернизации систем коммунальной инфраструктуры за счет средств областного бюджета</t>
  </si>
  <si>
    <t>90 9 00 09605</t>
  </si>
  <si>
    <t>Бюджетные инвестиции</t>
  </si>
  <si>
    <t>400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</si>
  <si>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</si>
  <si>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90 9 00 41750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</si>
  <si>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приобретению и установке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</si>
  <si>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90 9 00 W1750</t>
  </si>
  <si>
    <t>Межбюджетные трансферты на решение вопросов в части содержания объектов водоснабжения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</si>
  <si>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90 9 00 83000</t>
  </si>
  <si>
    <t>Межбюджетные трансферты на решение вопросов местного значения по теплоснабжению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</si>
  <si>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90 9 00 84000</t>
  </si>
  <si>
    <t>Межбюджетные трансферты на решение вопросов местного значения по водоснабжению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</si>
  <si>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90 9 00 87000</t>
  </si>
  <si>
    <t>Благоустройство</t>
  </si>
  <si>
    <t>Субсидии на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</si>
  <si>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8514113</t>
  </si>
  <si>
    <t>Расходы на уличное освещение</t>
  </si>
  <si>
    <t>01 2 01 22000</t>
  </si>
  <si>
    <t>Расходы на озеленение</t>
  </si>
  <si>
    <t>01 2 02 22000</t>
  </si>
  <si>
    <t>Расходы на организацию и содержание мест захоронений</t>
  </si>
  <si>
    <t>01 2 03 22000</t>
  </si>
  <si>
    <t>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областного бюджета</t>
  </si>
  <si>
    <t>01 2 03 41130</t>
  </si>
  <si>
    <t>Софинансирование расходы на проведение ремонта (реконструкции) и благоустройство воинских захоронений, памятников и памятных знаков, увековечивающих память погибших при  защите Отечества на  территории  муниципального образования за счет средств бюджета поселения</t>
  </si>
  <si>
    <t>01 2 03 W1130</t>
  </si>
  <si>
    <t>Расходы на прочие мероприятия по благоустройству городских округов и поселений</t>
  </si>
  <si>
    <t>01 2 04 22000</t>
  </si>
  <si>
    <t>Расходы на развитие институтов территориального общественного самоуправления и поддержку проектов мемтных инициатив за счет субсидии из областного бюджета</t>
  </si>
  <si>
    <t>01 2 04 41560</t>
  </si>
  <si>
    <t>Софинансирование расходов на развитие институтов территориального общественного самоуправления и поддержку проектов мемтных инициатив за счет собственных средств</t>
  </si>
  <si>
    <t>01 2 04 W1560</t>
  </si>
  <si>
    <t>Расходы на мероприятия по реализации инициативных проектов за счет субсидии из областного бюджета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</si>
  <si>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01 2 04 41830</t>
  </si>
  <si>
    <t>Софинансирование расходов на мероприятия по реализации инициативных проектов за счет средств бюджета поселения в рамках подпрограммы "Комплексное благоустройство городского поселения" программы городского поселения «Комплексное социально-экономическое развитие городского поселения «Пушкиногорье» на 2022-2026 годы»</t>
  </si>
  <si>
    <t>01 2 04 W1830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</si>
  <si>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</si>
  <si>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01 2 F2 54240</t>
  </si>
  <si>
    <t>Поддержка муниципальных программ формирования современной городской среды за счет субсидии из федерального бюджета</t>
  </si>
  <si>
    <t>01 2 F2 55550</t>
  </si>
  <si>
    <t>Поддержка муниципальных программ формирования современной городской среды за счет субсидии из областного бюджета</t>
  </si>
  <si>
    <t>01 2 F2 D5550</t>
  </si>
  <si>
    <t>Межбюдетные трансферты на выполнение работ по установке пандуса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</si>
  <si>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90 9 00 86000</t>
  </si>
  <si>
    <t>Другие вопросы в области жилищно-коммунального хозяйства</t>
  </si>
  <si>
    <t>Капитальный ремонт государственного жилищного фонда субъектов Российской Федерации и муниципального жилищного фонда</t>
  </si>
  <si>
    <t>ОХРАНА ОКРУЖАЮЩЕЙ СРЕДЫ</t>
  </si>
  <si>
    <t>Сбор, удаление отходов и очистка сточных вод</t>
  </si>
  <si>
    <t>Расходы на финансирование мероприятий по ликвидации стихийных несанкционированных свалок за счет межбюджетных трансфертов из бюджета района</t>
  </si>
  <si>
    <t>01 2 04 86000</t>
  </si>
  <si>
    <t>КУЛЬТУРА, КИНЕМАТОГРАФИЯ И СМИ</t>
  </si>
  <si>
    <t>08</t>
  </si>
  <si>
    <t>Культура</t>
  </si>
  <si>
    <t>Межбюджетные трансферты на решение вопросов в части организации досуга</t>
  </si>
  <si>
    <t>90 9 00 85000</t>
  </si>
  <si>
    <t>Межбюджетные трансферты на организацию библиотечного обслуживания населения, комплектование и обеспечение сохранности библиотечных фондов библиотек поселения</t>
  </si>
  <si>
    <t>90 9 00 88000</t>
  </si>
  <si>
    <t>СОЦИАЛЬНАЯ ПОЛИТИКА</t>
  </si>
  <si>
    <t>Пенсионное обеспечение</t>
  </si>
  <si>
    <t>Доплаты к пенсиям государственных служащих субъектов РФ и муниципальных служащих</t>
  </si>
  <si>
    <t>01 1 01 25400</t>
  </si>
  <si>
    <t>ВСЕГО расходов</t>
  </si>
  <si>
    <t>Приложение № 6</t>
  </si>
  <si>
    <t>«О внесении изменений и дополнений</t>
  </si>
  <si>
    <t>в Решение Собрания депутатов</t>
  </si>
  <si>
    <t xml:space="preserve">Распределение расходов бюджета поселения </t>
  </si>
  <si>
    <t>по разделам, подразделам, целевым статьям расходов, видам расходов</t>
  </si>
  <si>
    <t>РЗ</t>
  </si>
  <si>
    <t xml:space="preserve">01 1 01 81000 </t>
  </si>
  <si>
    <t>Резервные  фонды</t>
  </si>
  <si>
    <t>Дугие общегосударственные вопросы</t>
  </si>
  <si>
    <t>Расходы на ежемесячные гарантированные компенсационные выплаты в целях обеспечения условий для соблюдения установленых законодательством запретов и ограничений, стимулирования повышения профессионального уровня в рамках подпрограммы "Обеспечение функционирования администрации городского поселения" муниципальной программы "Комплексное социально-экономическое развитие городского поселения «Пушкиногорье» на 2019-2023 годы"</t>
  </si>
  <si>
    <t>Межбюджетные трансферты на решение вопросов в части территориального планирования и градостроительного зонирования</t>
  </si>
  <si>
    <t>Софинансирование мероприятий по проведению ремонта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</si>
  <si>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90 9 00 W1700</t>
  </si>
  <si>
    <t>Обеспечение мероприятий по модернизации систем коммунальной инфраструктуры за счет средств областного бюджета в рамках непрограммного направления деятельности "Иные непрограммные направления деятельности органов местного самоуправления поселения</t>
  </si>
  <si>
    <t>Строительство, реконструкция и капитальный ремонт объектов водоотведения и очитки сточных вод</t>
  </si>
  <si>
    <t>Содержание автомобильных дорог и инженерных сооружений на них в границах поселений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</si>
  <si>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85 5 7047</t>
  </si>
  <si>
    <t>Приложение № 8</t>
  </si>
  <si>
    <t>Распределение</t>
  </si>
  <si>
    <t>бюджетных ассигнований по целевым статьям (муниципальным программам</t>
  </si>
  <si>
    <t xml:space="preserve">городского поселения "Пушкиногорье" и непрограммным направлениям деятельности), </t>
  </si>
  <si>
    <t xml:space="preserve">Муниципальная программа городского поселения «Комплексное социально-экономическое развитие городского поселения «Пушкиногорье» на 2022-2026 годы»
</t>
  </si>
  <si>
    <t>01 0 00 00000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</si>
  <si>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"Обеспечение функционирования администрации городского поселения</t>
    </r>
    <r>
      <rPr>
        <sz val="10"/>
        <color indexed="8"/>
        <rFont val="Arial"/>
        <family val="2"/>
        <charset val="204"/>
      </rPr>
      <t>"</t>
    </r>
  </si>
  <si>
    <t>01 1 00 00000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</si>
  <si>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"Функционирование   администрации муниципального образования, совершенствование и развитие бюджетного процесса"</t>
    </r>
  </si>
  <si>
    <t>01 1 01 00000</t>
  </si>
  <si>
    <t>Межбюджетные трансферты на решение вопросов в содержания специалистов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</si>
  <si>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"Реализация переданных государственных полномочий по первичному воинскому учету"</t>
    </r>
  </si>
  <si>
    <t>01 1 02 00000</t>
  </si>
  <si>
    <t>01 1 02 511180</t>
  </si>
  <si>
    <r>
      <t xml:space="preserve">Подпрограмма </t>
    </r>
    <r>
      <rPr>
        <sz val="10"/>
        <color indexed="8"/>
        <rFont val="Arial"/>
        <family val="2"/>
        <charset val="204"/>
      </rPr>
      <t xml:space="preserve">муниципальной программы </t>
    </r>
    <r>
      <rPr>
        <i/>
        <sz val="10"/>
        <color indexed="8"/>
        <rFont val="Arial"/>
        <family val="2"/>
        <charset val="204"/>
      </rPr>
      <t>"Комплексное благоустройство городского поселения</t>
    </r>
    <r>
      <rPr>
        <sz val="10"/>
        <color indexed="8"/>
        <rFont val="Arial"/>
        <family val="2"/>
        <charset val="204"/>
      </rPr>
      <t>"</t>
    </r>
  </si>
  <si>
    <t>01 2 00 00000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</si>
  <si>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"Обслуживание уличного освещения"</t>
    </r>
  </si>
  <si>
    <t>01 2 01 00000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</si>
  <si>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"Озеленение городского поселения"</t>
    </r>
  </si>
  <si>
    <t>01 2 02 00000</t>
  </si>
  <si>
    <t xml:space="preserve">Расходы на озеленение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</si>
  <si>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"Организация и содержание мест захоронения"</t>
    </r>
  </si>
  <si>
    <t>01 2 03 00000</t>
  </si>
  <si>
    <t xml:space="preserve">Расходы на организацию и содержание мест захоронений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</si>
  <si>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"Прочие мероприятия по благоустройству"</t>
    </r>
  </si>
  <si>
    <t>01 2 04 0000</t>
  </si>
  <si>
    <t xml:space="preserve">Расходы на прочие мероприятия по благоустройству городских округов и поселений </t>
  </si>
  <si>
    <r>
      <t>Основное мероприятие</t>
    </r>
    <r>
      <rPr>
        <b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"Первичные меры пожарной безопасности"</t>
    </r>
  </si>
  <si>
    <t>01 2 05 0000</t>
  </si>
  <si>
    <t xml:space="preserve">Обеспечение первичных мер пожарной безопасности в границах населенных пунктов поселения 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</si>
  <si>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них"</t>
    </r>
  </si>
  <si>
    <t>01 2 06 00000</t>
  </si>
  <si>
    <t xml:space="preserve">Строительство, реконструкция, капитальный ремонт, ремонт и содержание действующей сети автомобильных дорог общего пользования и искусственных сооружений на них </t>
  </si>
  <si>
    <t xml:space="preserve">Выполнение полномочий, передаваемые бюджетам поселений из бюджета района на содержание автомобильных дорог общего пользования местного значения и сооружений на них, нацеленное на обеспечение их проезжаемости и безопасности </t>
  </si>
  <si>
    <t xml:space="preserve">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</t>
  </si>
  <si>
    <t>01 2 07 00000</t>
  </si>
  <si>
    <t>Организация в границах поселения теплоснабжения и газоснабжения населения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</si>
  <si>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водоснабжения населения"</t>
    </r>
  </si>
  <si>
    <t>01 2 08 00000</t>
  </si>
  <si>
    <t xml:space="preserve">Возмещение затрат по содержанию систем и объектов водоснабжения </t>
  </si>
  <si>
    <t>Непрограммные расходы</t>
  </si>
  <si>
    <t>90 9 00 00000</t>
  </si>
  <si>
    <t xml:space="preserve">Расходы на выплаты по оплате труда и обеспечение функций органов местного самоуправления по председателю Собрания депутатов поселения </t>
  </si>
  <si>
    <t xml:space="preserve">Расходы на выплаты по оплате труда и обеспечение функций органов местного самоуправления по обеспечению деятельности Собрания депутатов поселения </t>
  </si>
  <si>
    <t xml:space="preserve">Резервные фонды местных администраций </t>
  </si>
  <si>
    <t>Обеспечение первичных мер пожарной безопасности в границах населенных пунктов поселения в рамках непрограммного направления деятельности «Иные непрограммные направления деятельности органов местного самоуправления поселения»</t>
  </si>
  <si>
    <t>90 9 00 21000</t>
  </si>
  <si>
    <t xml:space="preserve">Капитальный ремонт государственного жилищного фонда субъектов Российской Федерации и муниципального жилищного фонда </t>
  </si>
  <si>
    <t xml:space="preserve">Строительство, реконструкция и капитальный ремонт объектов водоотведения и очитки сточных вод </t>
  </si>
  <si>
    <t xml:space="preserve">Межбюджетные трансферты на решение вопросов в части территориального планирования и градостроительного зонирования </t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</si>
  <si>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средств бюджета поселения в рамках непрограммного направления деятельности "Иные непрограммные направления деятельности органов местного самоуправления поселения</t>
    </r>
  </si>
  <si>
    <t>Расходы на ликвидацию очагов сорного растения борщевик Сосновского за счет средств бюджета субъекта в рамках непрограммного направления деятельности  «Иные непрограммные направления деятельности органов местного самоуправления поселения»</t>
  </si>
  <si>
    <t>90 9 00 41570</t>
  </si>
  <si>
    <t>90 9 00 W1570</t>
  </si>
  <si>
    <t>Проведение выборов в представительные органы муниципального образования</t>
  </si>
  <si>
    <t>Обустройство и восстановление воинских захоронений, находящихся в государственной (муниципальной) собственности за счет субсидии из федерального бюджета</t>
  </si>
  <si>
    <t>01 2 03 L2990</t>
  </si>
  <si>
    <r>
      <t xml:space="preserve">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субсидии из областного бюджета</t>
    </r>
  </si>
  <si>
    <r>
      <t xml:space="preserve">Софинансирование мероприятий по </t>
    </r>
    <r>
      <rPr>
        <b/>
        <i/>
        <sz val="10"/>
        <color indexed="62"/>
        <rFont val="Arial"/>
        <family val="2"/>
        <charset val="204"/>
      </rPr>
      <t>проведению ремонта</t>
    </r>
    <r>
      <rPr>
        <b/>
        <i/>
        <sz val="10"/>
        <rFont val="Arial"/>
        <family val="2"/>
        <charset val="204"/>
      </rPr>
      <t xml:space="preserve"> групповых резервуарных установок сжиженных углеводородных газов за счет межбюджетных трансфертов из бюджета района</t>
    </r>
  </si>
  <si>
    <t>01 2 07 41700</t>
  </si>
  <si>
    <t>01 2 07 W1700</t>
  </si>
  <si>
    <r>
      <t xml:space="preserve">Основное мероприятие </t>
    </r>
    <r>
      <rPr>
        <sz val="10"/>
        <color indexed="8"/>
        <rFont val="Arial"/>
        <family val="2"/>
        <charset val="204"/>
      </rPr>
      <t>"Организация в границах поселения теплоснабжения  и газоснабжения населения"</t>
    </r>
  </si>
  <si>
    <t>переход.остаток</t>
  </si>
  <si>
    <t>Обеспечения мероприятий по модернизации систем коммунальной инфраструктуры за счет средств бюджета поселения</t>
  </si>
  <si>
    <t>90 9 00 23400</t>
  </si>
  <si>
    <t>Финансирование мероприятий по проведению ремонта групповых резервуарных установок сжиженных углеводородных газов за счет субсидии из областного бюджета</t>
  </si>
  <si>
    <t>Софинансирование мероприятий по проведению ремонта групповых резервуарных установок сжиженных углеводородных газов за счет межбюджетных трансфертов из бюджета района</t>
  </si>
  <si>
    <t>с изменениями, внесенными  20.02.2024 № 161</t>
  </si>
  <si>
    <t>10.04.2024 № 169</t>
  </si>
  <si>
    <t>01 101 L5990</t>
  </si>
  <si>
    <t>Cубсидии на подготовку проектов межевания земельных участков и на проведение кадастровых работ</t>
  </si>
  <si>
    <t>Расходы на развитие институтов ТОС и поддержку проектов местных инициатив за счет средств бюджета района</t>
  </si>
  <si>
    <t>01 2 04 88300</t>
  </si>
  <si>
    <t>расходов бюджета поселения на 2025 год</t>
  </si>
  <si>
    <t>"Пушкиногорье" на 2025 год</t>
  </si>
  <si>
    <t>и на плановый период 2026 и 2027 годов"</t>
  </si>
  <si>
    <t>первоначальный бюджет</t>
  </si>
  <si>
    <t>на 2025 год</t>
  </si>
  <si>
    <t>группам видов расходов классификации расходов бюджета поселения на 2025 год</t>
  </si>
  <si>
    <t>областные</t>
  </si>
  <si>
    <t>от 26.12.2024 г. № 195</t>
  </si>
  <si>
    <t>№ 201  от 14.03.2025г.</t>
  </si>
  <si>
    <t>№ 201  от  14.03.2025г.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</si>
</sst>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_р_._-;\-* #,##0.0_р_._-;_-* \-?_р_._-;_-@_-"/>
    <numFmt numFmtId="166" formatCode="_-* #,##0.00000_р_._-;\-* #,##0.00000_р_._-;_-* \-?_р_._-;_-@_-"/>
    <numFmt numFmtId="167" formatCode="#,##0.00000_ ;\-#,##0.00000\ "/>
    <numFmt numFmtId="168" formatCode="#,##0.00000"/>
  </numFmts>
  <fonts count="50" x14ac:knownFonts="1">
    <font>
      <sz val="10"/>
      <name val="Arial Cyr"/>
      <family val="2"/>
      <charset val="204"/>
    </font>
    <font>
      <b/>
      <i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i/>
      <sz val="10"/>
      <color indexed="8"/>
      <name val="Arial Cyr"/>
      <family val="2"/>
      <charset val="204"/>
    </font>
    <font>
      <i/>
      <sz val="12"/>
      <color indexed="8"/>
      <name val="Arial Cyr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4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Arial Cyr"/>
      <family val="2"/>
      <charset val="204"/>
    </font>
    <font>
      <i/>
      <sz val="10"/>
      <color indexed="8"/>
      <name val="Arial"/>
      <family val="2"/>
      <charset val="204"/>
    </font>
    <font>
      <b/>
      <i/>
      <sz val="10"/>
      <color indexed="62"/>
      <name val="Arial"/>
      <family val="2"/>
      <charset val="204"/>
    </font>
    <font>
      <b/>
      <i/>
      <sz val="10"/>
      <color indexed="62"/>
      <name val="Arial Cyr"/>
      <family val="2"/>
      <charset val="204"/>
    </font>
    <font>
      <b/>
      <i/>
      <sz val="10"/>
      <color indexed="8"/>
      <name val="Arial Cyr"/>
      <charset val="204"/>
    </font>
    <font>
      <i/>
      <sz val="10"/>
      <color theme="3" tint="0.39997558519241921"/>
      <name val="Arial"/>
      <family val="2"/>
      <charset val="204"/>
    </font>
    <font>
      <i/>
      <sz val="10"/>
      <color theme="3" tint="0.39997558519241921"/>
      <name val="Arial Cyr"/>
      <family val="2"/>
      <charset val="204"/>
    </font>
    <font>
      <b/>
      <i/>
      <sz val="10"/>
      <color theme="3" tint="0.39997558519241921"/>
      <name val="Arial Cyr"/>
      <family val="2"/>
      <charset val="204"/>
    </font>
    <font>
      <sz val="8"/>
      <color theme="1"/>
      <name val="Arial Cyr"/>
      <family val="2"/>
      <charset val="204"/>
    </font>
    <font>
      <b/>
      <i/>
      <sz val="10"/>
      <color theme="1"/>
      <name val="Arial Cyr"/>
      <family val="2"/>
      <charset val="204"/>
    </font>
    <font>
      <i/>
      <sz val="10"/>
      <color theme="1"/>
      <name val="Arial Cyr"/>
      <family val="2"/>
      <charset val="204"/>
    </font>
    <font>
      <sz val="10"/>
      <color theme="1"/>
      <name val="Arial Cyr"/>
      <family val="2"/>
      <charset val="204"/>
    </font>
    <font>
      <b/>
      <sz val="10"/>
      <color theme="1"/>
      <name val="Arial CYR"/>
      <family val="2"/>
      <charset val="204"/>
    </font>
    <font>
      <b/>
      <sz val="12"/>
      <color theme="1"/>
      <name val="Arial Cyr"/>
      <family val="2"/>
      <charset val="204"/>
    </font>
    <font>
      <sz val="12"/>
      <color theme="1"/>
      <name val="Arial"/>
      <family val="2"/>
      <charset val="204"/>
    </font>
    <font>
      <b/>
      <sz val="13"/>
      <color theme="1"/>
      <name val="Arial Cyr"/>
      <family val="2"/>
      <charset val="204"/>
    </font>
    <font>
      <b/>
      <sz val="14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i/>
      <sz val="10"/>
      <name val="Arial Cyr"/>
      <charset val="204"/>
    </font>
    <font>
      <sz val="10"/>
      <color theme="1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1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27"/>
      </patternFill>
    </fill>
    <fill>
      <patternFill patternType="solid">
        <fgColor rgb="FFFFFF00"/>
        <bgColor indexed="26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164" fontId="23" fillId="0" borderId="0" applyFill="0" applyBorder="0" applyAlignment="0" applyProtection="0"/>
  </cellStyleXfs>
  <cellXfs count="35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3" borderId="0" xfId="0" applyFill="1" applyAlignment="1">
      <alignment wrapText="1"/>
    </xf>
    <xf numFmtId="0" fontId="3" fillId="3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5" fillId="3" borderId="1" xfId="0" applyFont="1" applyFill="1" applyBorder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30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49" fontId="3" fillId="0" borderId="4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 applyProtection="1">
      <alignment vertical="top" wrapText="1"/>
      <protection locked="0"/>
    </xf>
    <xf numFmtId="49" fontId="1" fillId="0" borderId="4" xfId="0" applyNumberFormat="1" applyFont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 applyProtection="1">
      <alignment vertical="top" wrapText="1"/>
      <protection locked="0"/>
    </xf>
    <xf numFmtId="49" fontId="3" fillId="3" borderId="2" xfId="0" applyNumberFormat="1" applyFont="1" applyFill="1" applyBorder="1" applyAlignment="1">
      <alignment vertical="top" wrapText="1"/>
    </xf>
    <xf numFmtId="0" fontId="13" fillId="6" borderId="4" xfId="0" applyFont="1" applyFill="1" applyBorder="1" applyAlignment="1">
      <alignment horizontal="right" vertical="center" wrapText="1"/>
    </xf>
    <xf numFmtId="49" fontId="8" fillId="6" borderId="4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9" borderId="4" xfId="0" applyFont="1" applyFill="1" applyBorder="1" applyAlignment="1">
      <alignment vertical="top" wrapText="1"/>
    </xf>
    <xf numFmtId="49" fontId="1" fillId="9" borderId="4" xfId="0" applyNumberFormat="1" applyFont="1" applyFill="1" applyBorder="1" applyAlignment="1">
      <alignment horizontal="center" vertical="center" wrapText="1"/>
    </xf>
    <xf numFmtId="49" fontId="3" fillId="9" borderId="4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6" fillId="9" borderId="4" xfId="0" applyFont="1" applyFill="1" applyBorder="1" applyAlignment="1">
      <alignment vertical="top" wrapText="1"/>
    </xf>
    <xf numFmtId="49" fontId="16" fillId="9" borderId="4" xfId="0" applyNumberFormat="1" applyFont="1" applyFill="1" applyBorder="1" applyAlignment="1">
      <alignment horizontal="center" vertical="center" wrapText="1"/>
    </xf>
    <xf numFmtId="49" fontId="17" fillId="9" borderId="4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vertical="top" wrapText="1"/>
    </xf>
    <xf numFmtId="49" fontId="16" fillId="0" borderId="4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0" fontId="16" fillId="0" borderId="8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14" fillId="0" borderId="10" xfId="0" applyFont="1" applyBorder="1" applyAlignment="1">
      <alignment wrapText="1"/>
    </xf>
    <xf numFmtId="0" fontId="13" fillId="6" borderId="6" xfId="0" applyFont="1" applyFill="1" applyBorder="1" applyAlignment="1">
      <alignment horizontal="right" vertical="center" wrapText="1"/>
    </xf>
    <xf numFmtId="49" fontId="8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3" fillId="6" borderId="3" xfId="0" applyFont="1" applyFill="1" applyBorder="1" applyAlignment="1">
      <alignment horizontal="right" vertical="center" wrapText="1"/>
    </xf>
    <xf numFmtId="49" fontId="8" fillId="6" borderId="3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8" fillId="9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2" xfId="0" applyFont="1" applyBorder="1" applyAlignment="1">
      <alignment wrapText="1"/>
    </xf>
    <xf numFmtId="49" fontId="16" fillId="9" borderId="2" xfId="0" applyNumberFormat="1" applyFont="1" applyFill="1" applyBorder="1" applyAlignment="1">
      <alignment horizontal="center" vertical="center" wrapText="1"/>
    </xf>
    <xf numFmtId="49" fontId="18" fillId="9" borderId="2" xfId="0" applyNumberFormat="1" applyFont="1" applyFill="1" applyBorder="1" applyAlignment="1">
      <alignment horizontal="center" vertical="center" wrapText="1"/>
    </xf>
    <xf numFmtId="49" fontId="17" fillId="9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10" fillId="4" borderId="6" xfId="0" applyFont="1" applyFill="1" applyBorder="1" applyAlignment="1">
      <alignment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49" fontId="32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36" fillId="3" borderId="0" xfId="0" applyFont="1" applyFill="1"/>
    <xf numFmtId="0" fontId="35" fillId="3" borderId="0" xfId="0" applyFont="1" applyFill="1"/>
    <xf numFmtId="0" fontId="37" fillId="0" borderId="0" xfId="0" applyFont="1"/>
    <xf numFmtId="0" fontId="38" fillId="0" borderId="0" xfId="0" applyFont="1"/>
    <xf numFmtId="0" fontId="36" fillId="0" borderId="0" xfId="0" applyFont="1"/>
    <xf numFmtId="0" fontId="39" fillId="0" borderId="0" xfId="0" applyFont="1" applyAlignment="1">
      <alignment horizontal="right" vertical="top" wrapText="1"/>
    </xf>
    <xf numFmtId="164" fontId="40" fillId="0" borderId="0" xfId="1" applyFont="1" applyFill="1" applyBorder="1" applyAlignment="1" applyProtection="1">
      <alignment horizontal="center"/>
    </xf>
    <xf numFmtId="0" fontId="34" fillId="0" borderId="0" xfId="0" applyFont="1" applyAlignment="1">
      <alignment horizontal="right"/>
    </xf>
    <xf numFmtId="0" fontId="37" fillId="0" borderId="2" xfId="0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165" fontId="41" fillId="0" borderId="2" xfId="0" applyNumberFormat="1" applyFont="1" applyBorder="1" applyAlignment="1">
      <alignment horizontal="right" vertical="center" wrapText="1"/>
    </xf>
    <xf numFmtId="0" fontId="38" fillId="4" borderId="2" xfId="0" applyFont="1" applyFill="1" applyBorder="1" applyAlignment="1">
      <alignment vertical="center" wrapText="1"/>
    </xf>
    <xf numFmtId="49" fontId="38" fillId="4" borderId="2" xfId="0" applyNumberFormat="1" applyFont="1" applyFill="1" applyBorder="1" applyAlignment="1">
      <alignment horizontal="center" vertical="center"/>
    </xf>
    <xf numFmtId="49" fontId="36" fillId="4" borderId="2" xfId="0" applyNumberFormat="1" applyFont="1" applyFill="1" applyBorder="1" applyAlignment="1">
      <alignment horizontal="center" vertical="center"/>
    </xf>
    <xf numFmtId="49" fontId="38" fillId="4" borderId="2" xfId="0" applyNumberFormat="1" applyFont="1" applyFill="1" applyBorder="1" applyAlignment="1">
      <alignment horizontal="center" vertical="center" wrapText="1"/>
    </xf>
    <xf numFmtId="165" fontId="38" fillId="4" borderId="2" xfId="0" applyNumberFormat="1" applyFont="1" applyFill="1" applyBorder="1" applyAlignment="1">
      <alignment horizontal="right" vertical="center"/>
    </xf>
    <xf numFmtId="0" fontId="37" fillId="5" borderId="2" xfId="0" applyFont="1" applyFill="1" applyBorder="1" applyAlignment="1">
      <alignment horizontal="left" vertical="top" wrapText="1"/>
    </xf>
    <xf numFmtId="49" fontId="37" fillId="5" borderId="2" xfId="0" applyNumberFormat="1" applyFont="1" applyFill="1" applyBorder="1" applyAlignment="1">
      <alignment horizontal="center" vertical="center"/>
    </xf>
    <xf numFmtId="49" fontId="37" fillId="5" borderId="2" xfId="0" applyNumberFormat="1" applyFont="1" applyFill="1" applyBorder="1" applyAlignment="1">
      <alignment horizontal="center" vertical="center" wrapText="1"/>
    </xf>
    <xf numFmtId="165" fontId="37" fillId="5" borderId="2" xfId="0" applyNumberFormat="1" applyFont="1" applyFill="1" applyBorder="1" applyAlignment="1">
      <alignment horizontal="right" vertical="center"/>
    </xf>
    <xf numFmtId="0" fontId="34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/>
    </xf>
    <xf numFmtId="49" fontId="34" fillId="0" borderId="2" xfId="0" applyNumberFormat="1" applyFont="1" applyBorder="1" applyAlignment="1">
      <alignment horizontal="center" vertical="center" wrapText="1"/>
    </xf>
    <xf numFmtId="165" fontId="34" fillId="0" borderId="2" xfId="0" applyNumberFormat="1" applyFont="1" applyBorder="1" applyAlignment="1">
      <alignment horizontal="right" vertical="center"/>
    </xf>
    <xf numFmtId="0" fontId="42" fillId="0" borderId="2" xfId="0" applyFont="1" applyBorder="1" applyAlignment="1">
      <alignment wrapText="1"/>
    </xf>
    <xf numFmtId="49" fontId="35" fillId="0" borderId="2" xfId="0" applyNumberFormat="1" applyFont="1" applyBorder="1" applyAlignment="1">
      <alignment horizontal="center" vertical="center"/>
    </xf>
    <xf numFmtId="49" fontId="35" fillId="0" borderId="2" xfId="0" applyNumberFormat="1" applyFont="1" applyBorder="1" applyAlignment="1">
      <alignment horizontal="center" vertical="center" wrapText="1"/>
    </xf>
    <xf numFmtId="165" fontId="35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left" vertical="top" wrapText="1"/>
    </xf>
    <xf numFmtId="0" fontId="42" fillId="0" borderId="2" xfId="0" applyFont="1" applyBorder="1"/>
    <xf numFmtId="49" fontId="37" fillId="5" borderId="2" xfId="0" applyNumberFormat="1" applyFont="1" applyFill="1" applyBorder="1" applyAlignment="1">
      <alignment vertical="top" wrapText="1"/>
    </xf>
    <xf numFmtId="0" fontId="30" fillId="0" borderId="2" xfId="0" applyFont="1" applyBorder="1" applyAlignment="1">
      <alignment wrapText="1"/>
    </xf>
    <xf numFmtId="49" fontId="34" fillId="2" borderId="2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 wrapText="1"/>
    </xf>
    <xf numFmtId="165" fontId="34" fillId="2" borderId="2" xfId="0" applyNumberFormat="1" applyFont="1" applyFill="1" applyBorder="1" applyAlignment="1">
      <alignment horizontal="right" vertical="center"/>
    </xf>
    <xf numFmtId="165" fontId="35" fillId="10" borderId="2" xfId="0" applyNumberFormat="1" applyFont="1" applyFill="1" applyBorder="1" applyAlignment="1">
      <alignment horizontal="right" vertical="center"/>
    </xf>
    <xf numFmtId="165" fontId="34" fillId="9" borderId="2" xfId="0" applyNumberFormat="1" applyFont="1" applyFill="1" applyBorder="1" applyAlignment="1">
      <alignment horizontal="right" vertical="center"/>
    </xf>
    <xf numFmtId="0" fontId="43" fillId="3" borderId="2" xfId="0" applyFont="1" applyFill="1" applyBorder="1" applyAlignment="1">
      <alignment wrapText="1"/>
    </xf>
    <xf numFmtId="165" fontId="34" fillId="3" borderId="2" xfId="0" applyNumberFormat="1" applyFont="1" applyFill="1" applyBorder="1" applyAlignment="1">
      <alignment horizontal="right" vertical="center"/>
    </xf>
    <xf numFmtId="165" fontId="35" fillId="3" borderId="2" xfId="0" applyNumberFormat="1" applyFont="1" applyFill="1" applyBorder="1" applyAlignment="1">
      <alignment horizontal="right" vertical="center"/>
    </xf>
    <xf numFmtId="0" fontId="43" fillId="0" borderId="2" xfId="0" applyFont="1" applyBorder="1" applyAlignment="1">
      <alignment wrapText="1"/>
    </xf>
    <xf numFmtId="49" fontId="38" fillId="4" borderId="2" xfId="0" applyNumberFormat="1" applyFont="1" applyFill="1" applyBorder="1" applyAlignment="1">
      <alignment vertical="top" wrapText="1"/>
    </xf>
    <xf numFmtId="49" fontId="36" fillId="4" borderId="2" xfId="0" applyNumberFormat="1" applyFont="1" applyFill="1" applyBorder="1" applyAlignment="1">
      <alignment horizontal="center" vertical="center" wrapText="1"/>
    </xf>
    <xf numFmtId="165" fontId="37" fillId="4" borderId="2" xfId="0" applyNumberFormat="1" applyFont="1" applyFill="1" applyBorder="1" applyAlignment="1">
      <alignment horizontal="right" vertical="center"/>
    </xf>
    <xf numFmtId="0" fontId="34" fillId="3" borderId="2" xfId="0" applyFont="1" applyFill="1" applyBorder="1" applyAlignment="1">
      <alignment horizontal="left" vertical="top" wrapText="1"/>
    </xf>
    <xf numFmtId="0" fontId="44" fillId="4" borderId="2" xfId="0" applyFont="1" applyFill="1" applyBorder="1" applyAlignment="1">
      <alignment wrapText="1"/>
    </xf>
    <xf numFmtId="0" fontId="19" fillId="11" borderId="2" xfId="0" applyFont="1" applyFill="1" applyBorder="1" applyAlignment="1">
      <alignment wrapText="1"/>
    </xf>
    <xf numFmtId="49" fontId="18" fillId="11" borderId="2" xfId="0" applyNumberFormat="1" applyFont="1" applyFill="1" applyBorder="1" applyAlignment="1">
      <alignment horizontal="center" vertical="center"/>
    </xf>
    <xf numFmtId="49" fontId="18" fillId="11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165" fontId="34" fillId="4" borderId="2" xfId="0" applyNumberFormat="1" applyFont="1" applyFill="1" applyBorder="1" applyAlignment="1">
      <alignment horizontal="right" vertical="center"/>
    </xf>
    <xf numFmtId="49" fontId="17" fillId="0" borderId="2" xfId="0" applyNumberFormat="1" applyFont="1" applyBorder="1" applyAlignment="1">
      <alignment horizontal="center" vertical="center"/>
    </xf>
    <xf numFmtId="165" fontId="37" fillId="5" borderId="2" xfId="0" applyNumberFormat="1" applyFont="1" applyFill="1" applyBorder="1" applyAlignment="1">
      <alignment horizontal="left" vertical="center"/>
    </xf>
    <xf numFmtId="0" fontId="34" fillId="9" borderId="2" xfId="0" applyFont="1" applyFill="1" applyBorder="1" applyAlignment="1">
      <alignment vertical="top" wrapText="1"/>
    </xf>
    <xf numFmtId="49" fontId="34" fillId="9" borderId="2" xfId="0" applyNumberFormat="1" applyFont="1" applyFill="1" applyBorder="1" applyAlignment="1">
      <alignment horizontal="center" vertical="center" wrapText="1"/>
    </xf>
    <xf numFmtId="165" fontId="34" fillId="9" borderId="2" xfId="0" applyNumberFormat="1" applyFont="1" applyFill="1" applyBorder="1" applyAlignment="1">
      <alignment horizontal="left" vertical="center"/>
    </xf>
    <xf numFmtId="49" fontId="35" fillId="9" borderId="2" xfId="0" applyNumberFormat="1" applyFont="1" applyFill="1" applyBorder="1" applyAlignment="1">
      <alignment horizontal="center" vertical="center" wrapText="1"/>
    </xf>
    <xf numFmtId="165" fontId="35" fillId="9" borderId="2" xfId="0" applyNumberFormat="1" applyFont="1" applyFill="1" applyBorder="1" applyAlignment="1">
      <alignment horizontal="left" vertical="center"/>
    </xf>
    <xf numFmtId="49" fontId="34" fillId="9" borderId="2" xfId="0" applyNumberFormat="1" applyFont="1" applyFill="1" applyBorder="1" applyAlignment="1">
      <alignment horizontal="center" vertical="center"/>
    </xf>
    <xf numFmtId="49" fontId="37" fillId="9" borderId="2" xfId="0" applyNumberFormat="1" applyFont="1" applyFill="1" applyBorder="1" applyAlignment="1">
      <alignment horizontal="center" vertical="center" wrapText="1"/>
    </xf>
    <xf numFmtId="49" fontId="35" fillId="9" borderId="2" xfId="0" applyNumberFormat="1" applyFont="1" applyFill="1" applyBorder="1" applyAlignment="1">
      <alignment horizontal="center" vertical="center"/>
    </xf>
    <xf numFmtId="165" fontId="35" fillId="9" borderId="2" xfId="0" applyNumberFormat="1" applyFont="1" applyFill="1" applyBorder="1" applyAlignment="1">
      <alignment horizontal="righ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7" fillId="9" borderId="2" xfId="0" applyNumberFormat="1" applyFont="1" applyFill="1" applyBorder="1" applyAlignment="1">
      <alignment horizontal="center" vertical="center"/>
    </xf>
    <xf numFmtId="49" fontId="34" fillId="3" borderId="2" xfId="0" applyNumberFormat="1" applyFont="1" applyFill="1" applyBorder="1" applyAlignment="1">
      <alignment horizontal="center" vertical="center" wrapText="1"/>
    </xf>
    <xf numFmtId="49" fontId="35" fillId="3" borderId="2" xfId="0" applyNumberFormat="1" applyFont="1" applyFill="1" applyBorder="1" applyAlignment="1">
      <alignment horizontal="center" vertical="center" wrapText="1"/>
    </xf>
    <xf numFmtId="0" fontId="37" fillId="5" borderId="2" xfId="0" applyFont="1" applyFill="1" applyBorder="1" applyAlignment="1">
      <alignment horizontal="left" wrapText="1"/>
    </xf>
    <xf numFmtId="0" fontId="34" fillId="0" borderId="10" xfId="0" applyFont="1" applyBorder="1" applyAlignment="1">
      <alignment vertical="top" wrapText="1"/>
    </xf>
    <xf numFmtId="165" fontId="34" fillId="3" borderId="2" xfId="0" applyNumberFormat="1" applyFont="1" applyFill="1" applyBorder="1" applyAlignment="1">
      <alignment horizontal="left" vertical="center" wrapText="1"/>
    </xf>
    <xf numFmtId="0" fontId="42" fillId="0" borderId="10" xfId="0" applyFont="1" applyBorder="1" applyAlignment="1">
      <alignment wrapText="1"/>
    </xf>
    <xf numFmtId="0" fontId="34" fillId="3" borderId="2" xfId="0" applyFont="1" applyFill="1" applyBorder="1" applyAlignment="1" applyProtection="1">
      <alignment vertical="top" wrapText="1"/>
      <protection locked="0"/>
    </xf>
    <xf numFmtId="49" fontId="34" fillId="3" borderId="2" xfId="0" applyNumberFormat="1" applyFont="1" applyFill="1" applyBorder="1" applyAlignment="1">
      <alignment horizontal="center" vertical="center"/>
    </xf>
    <xf numFmtId="49" fontId="35" fillId="3" borderId="2" xfId="0" applyNumberFormat="1" applyFont="1" applyFill="1" applyBorder="1" applyAlignment="1">
      <alignment vertical="top" wrapText="1"/>
    </xf>
    <xf numFmtId="49" fontId="35" fillId="3" borderId="2" xfId="0" applyNumberFormat="1" applyFont="1" applyFill="1" applyBorder="1" applyAlignment="1">
      <alignment horizontal="center" vertical="center"/>
    </xf>
    <xf numFmtId="49" fontId="34" fillId="0" borderId="2" xfId="0" applyNumberFormat="1" applyFont="1" applyBorder="1" applyAlignment="1">
      <alignment vertical="top" wrapText="1"/>
    </xf>
    <xf numFmtId="0" fontId="20" fillId="4" borderId="2" xfId="0" applyFont="1" applyFill="1" applyBorder="1" applyAlignment="1">
      <alignment wrapText="1"/>
    </xf>
    <xf numFmtId="49" fontId="21" fillId="4" borderId="2" xfId="0" applyNumberFormat="1" applyFont="1" applyFill="1" applyBorder="1" applyAlignment="1">
      <alignment horizontal="center" vertical="center"/>
    </xf>
    <xf numFmtId="49" fontId="21" fillId="4" borderId="2" xfId="0" applyNumberFormat="1" applyFont="1" applyFill="1" applyBorder="1" applyAlignment="1">
      <alignment horizontal="center" vertical="center" wrapText="1"/>
    </xf>
    <xf numFmtId="165" fontId="38" fillId="0" borderId="2" xfId="0" applyNumberFormat="1" applyFont="1" applyBorder="1" applyAlignment="1">
      <alignment horizontal="right" vertical="center"/>
    </xf>
    <xf numFmtId="0" fontId="19" fillId="5" borderId="2" xfId="0" applyFont="1" applyFill="1" applyBorder="1" applyAlignment="1">
      <alignment wrapText="1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 wrapText="1"/>
    </xf>
    <xf numFmtId="165" fontId="37" fillId="0" borderId="2" xfId="0" applyNumberFormat="1" applyFont="1" applyBorder="1" applyAlignment="1">
      <alignment horizontal="right" vertical="center"/>
    </xf>
    <xf numFmtId="0" fontId="45" fillId="5" borderId="2" xfId="0" applyFont="1" applyFill="1" applyBorder="1" applyAlignment="1">
      <alignment wrapText="1"/>
    </xf>
    <xf numFmtId="49" fontId="38" fillId="0" borderId="12" xfId="0" applyNumberFormat="1" applyFont="1" applyBorder="1" applyAlignment="1">
      <alignment vertical="center"/>
    </xf>
    <xf numFmtId="0" fontId="22" fillId="0" borderId="0" xfId="0" applyFont="1" applyAlignment="1">
      <alignment horizontal="center"/>
    </xf>
    <xf numFmtId="0" fontId="16" fillId="0" borderId="0" xfId="0" applyFont="1"/>
    <xf numFmtId="0" fontId="17" fillId="0" borderId="0" xfId="0" applyFont="1"/>
    <xf numFmtId="0" fontId="0" fillId="3" borderId="0" xfId="0" applyFill="1"/>
    <xf numFmtId="0" fontId="17" fillId="3" borderId="0" xfId="0" applyFont="1" applyFill="1"/>
    <xf numFmtId="0" fontId="18" fillId="0" borderId="0" xfId="0" applyFont="1"/>
    <xf numFmtId="0" fontId="21" fillId="0" borderId="0" xfId="0" applyFont="1"/>
    <xf numFmtId="0" fontId="0" fillId="0" borderId="0" xfId="0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166" fontId="24" fillId="0" borderId="2" xfId="0" applyNumberFormat="1" applyFont="1" applyBorder="1" applyAlignment="1">
      <alignment horizontal="right" vertical="center" wrapText="1"/>
    </xf>
    <xf numFmtId="0" fontId="21" fillId="4" borderId="2" xfId="0" applyFont="1" applyFill="1" applyBorder="1" applyAlignment="1">
      <alignment vertical="center" wrapText="1"/>
    </xf>
    <xf numFmtId="0" fontId="21" fillId="4" borderId="2" xfId="0" applyFont="1" applyFill="1" applyBorder="1" applyAlignment="1">
      <alignment horizontal="center" vertical="center" wrapText="1"/>
    </xf>
    <xf numFmtId="49" fontId="0" fillId="4" borderId="2" xfId="0" applyNumberFormat="1" applyFill="1" applyBorder="1" applyAlignment="1">
      <alignment horizontal="center" vertical="center"/>
    </xf>
    <xf numFmtId="165" fontId="21" fillId="4" borderId="2" xfId="0" applyNumberFormat="1" applyFont="1" applyFill="1" applyBorder="1" applyAlignment="1">
      <alignment horizontal="right" vertical="center"/>
    </xf>
    <xf numFmtId="166" fontId="21" fillId="4" borderId="2" xfId="0" applyNumberFormat="1" applyFont="1" applyFill="1" applyBorder="1" applyAlignment="1">
      <alignment horizontal="right" vertical="center"/>
    </xf>
    <xf numFmtId="0" fontId="18" fillId="5" borderId="2" xfId="0" applyFont="1" applyFill="1" applyBorder="1" applyAlignment="1">
      <alignment horizontal="left" vertical="top" wrapText="1"/>
    </xf>
    <xf numFmtId="0" fontId="18" fillId="5" borderId="2" xfId="0" applyFont="1" applyFill="1" applyBorder="1" applyAlignment="1">
      <alignment horizontal="center" vertical="center" wrapText="1"/>
    </xf>
    <xf numFmtId="165" fontId="18" fillId="5" borderId="2" xfId="0" applyNumberFormat="1" applyFont="1" applyFill="1" applyBorder="1" applyAlignment="1">
      <alignment horizontal="right" vertical="center"/>
    </xf>
    <xf numFmtId="166" fontId="18" fillId="5" borderId="2" xfId="0" applyNumberFormat="1" applyFont="1" applyFill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166" fontId="16" fillId="0" borderId="2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left" vertical="top" wrapText="1"/>
    </xf>
    <xf numFmtId="49" fontId="18" fillId="5" borderId="2" xfId="0" applyNumberFormat="1" applyFont="1" applyFill="1" applyBorder="1" applyAlignment="1">
      <alignment vertical="top" wrapText="1"/>
    </xf>
    <xf numFmtId="166" fontId="16" fillId="9" borderId="2" xfId="0" applyNumberFormat="1" applyFont="1" applyFill="1" applyBorder="1" applyAlignment="1">
      <alignment horizontal="right" vertical="center"/>
    </xf>
    <xf numFmtId="166" fontId="17" fillId="9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wrapText="1"/>
    </xf>
    <xf numFmtId="166" fontId="23" fillId="0" borderId="11" xfId="0" applyNumberFormat="1" applyFont="1" applyBorder="1" applyAlignment="1">
      <alignment horizontal="right" vertical="center" wrapText="1"/>
    </xf>
    <xf numFmtId="167" fontId="23" fillId="0" borderId="11" xfId="0" applyNumberFormat="1" applyFont="1" applyBorder="1" applyAlignment="1">
      <alignment horizontal="right" vertical="center" wrapText="1"/>
    </xf>
    <xf numFmtId="166" fontId="0" fillId="4" borderId="2" xfId="0" applyNumberFormat="1" applyFill="1" applyBorder="1" applyAlignment="1">
      <alignment horizontal="right" vertical="center"/>
    </xf>
    <xf numFmtId="167" fontId="0" fillId="4" borderId="2" xfId="0" applyNumberFormat="1" applyFill="1" applyBorder="1" applyAlignment="1">
      <alignment horizontal="right" vertical="center"/>
    </xf>
    <xf numFmtId="166" fontId="0" fillId="5" borderId="2" xfId="0" applyNumberFormat="1" applyFill="1" applyBorder="1" applyAlignment="1">
      <alignment horizontal="right" vertical="center"/>
    </xf>
    <xf numFmtId="167" fontId="0" fillId="5" borderId="2" xfId="0" applyNumberFormat="1" applyFill="1" applyBorder="1" applyAlignment="1">
      <alignment horizontal="right" vertical="center"/>
    </xf>
    <xf numFmtId="166" fontId="0" fillId="0" borderId="2" xfId="0" applyNumberFormat="1" applyBorder="1" applyAlignment="1">
      <alignment horizontal="right" vertical="center"/>
    </xf>
    <xf numFmtId="167" fontId="0" fillId="0" borderId="2" xfId="0" applyNumberFormat="1" applyBorder="1" applyAlignment="1">
      <alignment horizontal="right" vertical="center"/>
    </xf>
    <xf numFmtId="167" fontId="16" fillId="0" borderId="2" xfId="0" applyNumberFormat="1" applyFont="1" applyBorder="1" applyAlignment="1">
      <alignment horizontal="right" vertical="center"/>
    </xf>
    <xf numFmtId="166" fontId="0" fillId="7" borderId="2" xfId="0" applyNumberFormat="1" applyFill="1" applyBorder="1" applyAlignment="1">
      <alignment horizontal="right" vertical="center"/>
    </xf>
    <xf numFmtId="167" fontId="17" fillId="9" borderId="2" xfId="0" applyNumberFormat="1" applyFont="1" applyFill="1" applyBorder="1" applyAlignment="1">
      <alignment horizontal="right" vertical="center"/>
    </xf>
    <xf numFmtId="166" fontId="0" fillId="3" borderId="2" xfId="0" applyNumberFormat="1" applyFill="1" applyBorder="1" applyAlignment="1">
      <alignment horizontal="right" vertical="center"/>
    </xf>
    <xf numFmtId="167" fontId="0" fillId="3" borderId="2" xfId="0" applyNumberFormat="1" applyFill="1" applyBorder="1" applyAlignment="1">
      <alignment horizontal="right" vertical="center"/>
    </xf>
    <xf numFmtId="49" fontId="21" fillId="4" borderId="2" xfId="0" applyNumberFormat="1" applyFont="1" applyFill="1" applyBorder="1" applyAlignment="1">
      <alignment vertical="top" wrapText="1"/>
    </xf>
    <xf numFmtId="49" fontId="0" fillId="4" borderId="2" xfId="0" applyNumberFormat="1" applyFill="1" applyBorder="1" applyAlignment="1">
      <alignment horizontal="center" vertical="center" wrapText="1"/>
    </xf>
    <xf numFmtId="166" fontId="18" fillId="4" borderId="2" xfId="0" applyNumberFormat="1" applyFont="1" applyFill="1" applyBorder="1" applyAlignment="1">
      <alignment horizontal="right" vertical="center"/>
    </xf>
    <xf numFmtId="0" fontId="16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21" fillId="11" borderId="2" xfId="0" applyFont="1" applyFill="1" applyBorder="1" applyAlignment="1">
      <alignment horizontal="center" vertical="center" wrapText="1"/>
    </xf>
    <xf numFmtId="49" fontId="21" fillId="11" borderId="2" xfId="0" applyNumberFormat="1" applyFont="1" applyFill="1" applyBorder="1" applyAlignment="1">
      <alignment horizontal="center" vertical="center"/>
    </xf>
    <xf numFmtId="49" fontId="21" fillId="11" borderId="2" xfId="0" applyNumberFormat="1" applyFont="1" applyFill="1" applyBorder="1" applyAlignment="1">
      <alignment horizontal="center" vertical="center" wrapText="1"/>
    </xf>
    <xf numFmtId="166" fontId="0" fillId="12" borderId="2" xfId="0" applyNumberFormat="1" applyFill="1" applyBorder="1" applyAlignment="1">
      <alignment horizontal="right" vertical="center"/>
    </xf>
    <xf numFmtId="165" fontId="16" fillId="9" borderId="2" xfId="0" applyNumberFormat="1" applyFont="1" applyFill="1" applyBorder="1" applyAlignment="1">
      <alignment horizontal="left" vertical="center"/>
    </xf>
    <xf numFmtId="166" fontId="16" fillId="9" borderId="2" xfId="0" applyNumberFormat="1" applyFont="1" applyFill="1" applyBorder="1" applyAlignment="1">
      <alignment horizontal="left" vertical="center"/>
    </xf>
    <xf numFmtId="166" fontId="17" fillId="9" borderId="2" xfId="0" applyNumberFormat="1" applyFont="1" applyFill="1" applyBorder="1" applyAlignment="1">
      <alignment horizontal="left" vertical="center"/>
    </xf>
    <xf numFmtId="166" fontId="18" fillId="5" borderId="2" xfId="0" applyNumberFormat="1" applyFont="1" applyFill="1" applyBorder="1" applyAlignment="1">
      <alignment horizontal="left" vertical="center"/>
    </xf>
    <xf numFmtId="0" fontId="16" fillId="9" borderId="2" xfId="0" applyFont="1" applyFill="1" applyBorder="1" applyAlignment="1">
      <alignment vertical="top" wrapText="1"/>
    </xf>
    <xf numFmtId="0" fontId="18" fillId="9" borderId="2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left" wrapText="1"/>
    </xf>
    <xf numFmtId="165" fontId="16" fillId="3" borderId="2" xfId="0" applyNumberFormat="1" applyFont="1" applyFill="1" applyBorder="1" applyAlignment="1">
      <alignment horizontal="left" vertical="center" wrapText="1"/>
    </xf>
    <xf numFmtId="0" fontId="0" fillId="0" borderId="2" xfId="0" applyBorder="1"/>
    <xf numFmtId="167" fontId="16" fillId="3" borderId="2" xfId="0" applyNumberFormat="1" applyFont="1" applyFill="1" applyBorder="1" applyAlignment="1">
      <alignment horizontal="right" vertical="center"/>
    </xf>
    <xf numFmtId="166" fontId="25" fillId="4" borderId="2" xfId="0" applyNumberFormat="1" applyFont="1" applyFill="1" applyBorder="1" applyAlignment="1">
      <alignment horizontal="right" vertical="center"/>
    </xf>
    <xf numFmtId="166" fontId="16" fillId="3" borderId="13" xfId="0" applyNumberFormat="1" applyFont="1" applyFill="1" applyBorder="1" applyAlignment="1">
      <alignment horizontal="left" vertical="center"/>
    </xf>
    <xf numFmtId="0" fontId="16" fillId="3" borderId="2" xfId="0" applyFont="1" applyFill="1" applyBorder="1" applyAlignment="1" applyProtection="1">
      <alignment vertical="top" wrapText="1"/>
      <protection locked="0"/>
    </xf>
    <xf numFmtId="49" fontId="17" fillId="3" borderId="2" xfId="0" applyNumberFormat="1" applyFont="1" applyFill="1" applyBorder="1" applyAlignment="1">
      <alignment vertical="top" wrapText="1"/>
    </xf>
    <xf numFmtId="49" fontId="16" fillId="0" borderId="2" xfId="0" applyNumberFormat="1" applyFont="1" applyBorder="1" applyAlignment="1">
      <alignment vertical="top" wrapText="1"/>
    </xf>
    <xf numFmtId="166" fontId="0" fillId="8" borderId="2" xfId="0" applyNumberFormat="1" applyFill="1" applyBorder="1" applyAlignment="1">
      <alignment horizontal="right" vertical="center"/>
    </xf>
    <xf numFmtId="166" fontId="21" fillId="3" borderId="2" xfId="0" applyNumberFormat="1" applyFont="1" applyFill="1" applyBorder="1" applyAlignment="1">
      <alignment horizontal="right"/>
    </xf>
    <xf numFmtId="0" fontId="15" fillId="0" borderId="10" xfId="0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/>
    </xf>
    <xf numFmtId="166" fontId="1" fillId="3" borderId="13" xfId="0" applyNumberFormat="1" applyFont="1" applyFill="1" applyBorder="1" applyAlignment="1">
      <alignment horizontal="right" vertical="center"/>
    </xf>
    <xf numFmtId="168" fontId="2" fillId="3" borderId="2" xfId="0" applyNumberFormat="1" applyFont="1" applyFill="1" applyBorder="1" applyAlignment="1">
      <alignment horizontal="right" vertical="center"/>
    </xf>
    <xf numFmtId="166" fontId="2" fillId="3" borderId="2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/>
    </xf>
    <xf numFmtId="166" fontId="3" fillId="3" borderId="2" xfId="0" applyNumberFormat="1" applyFont="1" applyFill="1" applyBorder="1" applyAlignment="1">
      <alignment horizontal="right" vertical="center"/>
    </xf>
    <xf numFmtId="165" fontId="46" fillId="3" borderId="2" xfId="0" applyNumberFormat="1" applyFont="1" applyFill="1" applyBorder="1" applyAlignment="1">
      <alignment horizontal="right" vertical="center"/>
    </xf>
    <xf numFmtId="166" fontId="17" fillId="3" borderId="2" xfId="0" applyNumberFormat="1" applyFont="1" applyFill="1" applyBorder="1" applyAlignment="1">
      <alignment horizontal="right" vertical="center"/>
    </xf>
    <xf numFmtId="0" fontId="13" fillId="6" borderId="5" xfId="0" applyFont="1" applyFill="1" applyBorder="1" applyAlignment="1">
      <alignment horizontal="right" vertical="center" wrapText="1"/>
    </xf>
    <xf numFmtId="49" fontId="8" fillId="6" borderId="5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Border="1" applyAlignment="1">
      <alignment horizontal="center" vertical="center" wrapText="1"/>
    </xf>
    <xf numFmtId="165" fontId="16" fillId="3" borderId="2" xfId="0" applyNumberFormat="1" applyFont="1" applyFill="1" applyBorder="1" applyAlignment="1">
      <alignment horizontal="right" vertical="center"/>
    </xf>
    <xf numFmtId="166" fontId="16" fillId="3" borderId="2" xfId="0" applyNumberFormat="1" applyFont="1" applyFill="1" applyBorder="1" applyAlignment="1">
      <alignment horizontal="right" vertical="center"/>
    </xf>
    <xf numFmtId="49" fontId="48" fillId="0" borderId="2" xfId="0" applyNumberFormat="1" applyFont="1" applyBorder="1" applyAlignment="1">
      <alignment horizontal="center" vertical="center" wrapText="1"/>
    </xf>
    <xf numFmtId="49" fontId="48" fillId="0" borderId="2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wrapText="1"/>
    </xf>
    <xf numFmtId="0" fontId="15" fillId="0" borderId="11" xfId="0" applyFont="1" applyBorder="1" applyAlignment="1">
      <alignment wrapText="1"/>
    </xf>
    <xf numFmtId="49" fontId="48" fillId="0" borderId="4" xfId="0" applyNumberFormat="1" applyFont="1" applyBorder="1" applyAlignment="1">
      <alignment horizontal="center" vertical="center" wrapText="1"/>
    </xf>
    <xf numFmtId="165" fontId="11" fillId="4" borderId="1" xfId="0" applyNumberFormat="1" applyFont="1" applyFill="1" applyBorder="1" applyAlignment="1">
      <alignment horizontal="right" vertical="center" wrapText="1"/>
    </xf>
    <xf numFmtId="165" fontId="12" fillId="5" borderId="1" xfId="0" applyNumberFormat="1" applyFont="1" applyFill="1" applyBorder="1" applyAlignment="1">
      <alignment horizontal="right" vertical="center" wrapText="1"/>
    </xf>
    <xf numFmtId="165" fontId="12" fillId="6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3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right" vertical="center" wrapText="1"/>
    </xf>
    <xf numFmtId="165" fontId="1" fillId="5" borderId="1" xfId="0" applyNumberFormat="1" applyFont="1" applyFill="1" applyBorder="1" applyAlignment="1">
      <alignment horizontal="right" vertical="center" wrapText="1"/>
    </xf>
    <xf numFmtId="165" fontId="1" fillId="3" borderId="3" xfId="0" applyNumberFormat="1" applyFont="1" applyFill="1" applyBorder="1" applyAlignment="1">
      <alignment horizontal="right" vertical="center" wrapText="1"/>
    </xf>
    <xf numFmtId="165" fontId="3" fillId="3" borderId="4" xfId="0" applyNumberFormat="1" applyFont="1" applyFill="1" applyBorder="1" applyAlignment="1">
      <alignment horizontal="right" vertical="center" wrapText="1"/>
    </xf>
    <xf numFmtId="165" fontId="1" fillId="3" borderId="4" xfId="0" applyNumberFormat="1" applyFont="1" applyFill="1" applyBorder="1" applyAlignment="1">
      <alignment horizontal="right" vertical="center" wrapText="1"/>
    </xf>
    <xf numFmtId="165" fontId="29" fillId="3" borderId="4" xfId="0" applyNumberFormat="1" applyFont="1" applyFill="1" applyBorder="1" applyAlignment="1">
      <alignment horizontal="right" vertical="center" wrapText="1"/>
    </xf>
    <xf numFmtId="165" fontId="8" fillId="6" borderId="4" xfId="0" applyNumberFormat="1" applyFont="1" applyFill="1" applyBorder="1" applyAlignment="1">
      <alignment horizontal="right" vertical="center" wrapText="1"/>
    </xf>
    <xf numFmtId="165" fontId="1" fillId="3" borderId="6" xfId="0" applyNumberFormat="1" applyFont="1" applyFill="1" applyBorder="1" applyAlignment="1">
      <alignment horizontal="right" vertical="center" wrapText="1"/>
    </xf>
    <xf numFmtId="165" fontId="3" fillId="3" borderId="7" xfId="0" applyNumberFormat="1" applyFont="1" applyFill="1" applyBorder="1" applyAlignment="1">
      <alignment horizontal="right" vertical="center" wrapText="1"/>
    </xf>
    <xf numFmtId="165" fontId="1" fillId="9" borderId="4" xfId="0" applyNumberFormat="1" applyFont="1" applyFill="1" applyBorder="1" applyAlignment="1">
      <alignment horizontal="left" vertical="center"/>
    </xf>
    <xf numFmtId="165" fontId="3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" fillId="3" borderId="9" xfId="0" applyNumberFormat="1" applyFont="1" applyFill="1" applyBorder="1" applyAlignment="1">
      <alignment horizontal="right" vertical="center" wrapText="1"/>
    </xf>
    <xf numFmtId="165" fontId="1" fillId="3" borderId="7" xfId="0" applyNumberFormat="1" applyFont="1" applyFill="1" applyBorder="1" applyAlignment="1">
      <alignment horizontal="right" vertical="center" wrapText="1"/>
    </xf>
    <xf numFmtId="165" fontId="8" fillId="6" borderId="1" xfId="0" applyNumberFormat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left" vertical="center" wrapText="1"/>
    </xf>
    <xf numFmtId="165" fontId="8" fillId="6" borderId="3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 wrapText="1"/>
    </xf>
    <xf numFmtId="165" fontId="8" fillId="9" borderId="4" xfId="0" applyNumberFormat="1" applyFont="1" applyFill="1" applyBorder="1" applyAlignment="1">
      <alignment horizontal="right" vertical="center"/>
    </xf>
    <xf numFmtId="165" fontId="1" fillId="9" borderId="4" xfId="0" applyNumberFormat="1" applyFont="1" applyFill="1" applyBorder="1" applyAlignment="1">
      <alignment horizontal="right" vertical="center"/>
    </xf>
    <xf numFmtId="165" fontId="3" fillId="9" borderId="4" xfId="0" applyNumberFormat="1" applyFont="1" applyFill="1" applyBorder="1" applyAlignment="1">
      <alignment horizontal="right" vertical="center"/>
    </xf>
    <xf numFmtId="165" fontId="8" fillId="6" borderId="4" xfId="0" applyNumberFormat="1" applyFont="1" applyFill="1" applyBorder="1" applyAlignment="1">
      <alignment horizontal="left" vertical="center" wrapText="1"/>
    </xf>
    <xf numFmtId="165" fontId="34" fillId="0" borderId="4" xfId="0" applyNumberFormat="1" applyFont="1" applyBorder="1" applyAlignment="1">
      <alignment horizontal="right" vertical="center"/>
    </xf>
    <xf numFmtId="165" fontId="35" fillId="0" borderId="4" xfId="0" applyNumberFormat="1" applyFont="1" applyBorder="1" applyAlignment="1">
      <alignment horizontal="right" vertical="center"/>
    </xf>
    <xf numFmtId="165" fontId="8" fillId="6" borderId="5" xfId="0" applyNumberFormat="1" applyFont="1" applyFill="1" applyBorder="1" applyAlignment="1">
      <alignment horizontal="left" vertical="center" wrapText="1"/>
    </xf>
    <xf numFmtId="165" fontId="3" fillId="3" borderId="4" xfId="0" applyNumberFormat="1" applyFont="1" applyFill="1" applyBorder="1" applyAlignment="1">
      <alignment horizontal="left" vertical="center"/>
    </xf>
    <xf numFmtId="165" fontId="7" fillId="4" borderId="6" xfId="0" applyNumberFormat="1" applyFont="1" applyFill="1" applyBorder="1" applyAlignment="1">
      <alignment horizontal="right" vertical="center" wrapText="1"/>
    </xf>
    <xf numFmtId="165" fontId="3" fillId="3" borderId="3" xfId="0" applyNumberFormat="1" applyFont="1" applyFill="1" applyBorder="1" applyAlignment="1">
      <alignment horizontal="right" vertical="center" wrapText="1"/>
    </xf>
    <xf numFmtId="165" fontId="46" fillId="3" borderId="4" xfId="0" applyNumberFormat="1" applyFont="1" applyFill="1" applyBorder="1" applyAlignment="1">
      <alignment horizontal="right" vertical="center"/>
    </xf>
    <xf numFmtId="165" fontId="35" fillId="3" borderId="4" xfId="0" applyNumberFormat="1" applyFont="1" applyFill="1" applyBorder="1" applyAlignment="1">
      <alignment horizontal="right" vertical="center"/>
    </xf>
    <xf numFmtId="165" fontId="17" fillId="3" borderId="1" xfId="0" applyNumberFormat="1" applyFont="1" applyFill="1" applyBorder="1" applyAlignment="1">
      <alignment horizontal="right" vertical="center" wrapText="1"/>
    </xf>
    <xf numFmtId="165" fontId="7" fillId="3" borderId="4" xfId="0" applyNumberFormat="1" applyFont="1" applyFill="1" applyBorder="1" applyAlignment="1">
      <alignment horizontal="right" wrapText="1"/>
    </xf>
    <xf numFmtId="165" fontId="17" fillId="3" borderId="2" xfId="0" applyNumberFormat="1" applyFont="1" applyFill="1" applyBorder="1" applyAlignment="1">
      <alignment horizontal="right" vertical="center"/>
    </xf>
    <xf numFmtId="165" fontId="37" fillId="9" borderId="2" xfId="0" applyNumberFormat="1" applyFont="1" applyFill="1" applyBorder="1" applyAlignment="1">
      <alignment horizontal="left" vertical="center"/>
    </xf>
    <xf numFmtId="165" fontId="49" fillId="9" borderId="2" xfId="0" applyNumberFormat="1" applyFont="1" applyFill="1" applyBorder="1" applyAlignment="1">
      <alignment horizontal="left" vertical="center"/>
    </xf>
    <xf numFmtId="165" fontId="29" fillId="3" borderId="1" xfId="0" applyNumberFormat="1" applyFont="1" applyFill="1" applyBorder="1" applyAlignment="1">
      <alignment horizontal="right" vertical="center" wrapText="1"/>
    </xf>
    <xf numFmtId="0" fontId="14" fillId="0" borderId="13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166" fontId="16" fillId="0" borderId="0" xfId="0" applyNumberFormat="1" applyFont="1" applyAlignment="1">
      <alignment horizontal="right"/>
    </xf>
    <xf numFmtId="166" fontId="18" fillId="0" borderId="2" xfId="0" applyNumberFormat="1" applyFont="1" applyBorder="1" applyAlignment="1">
      <alignment horizontal="center" vertical="center" wrapText="1"/>
    </xf>
    <xf numFmtId="166" fontId="18" fillId="12" borderId="2" xfId="0" applyNumberFormat="1" applyFont="1" applyFill="1" applyBorder="1" applyAlignment="1">
      <alignment horizontal="right" vertical="center"/>
    </xf>
    <xf numFmtId="166" fontId="16" fillId="3" borderId="2" xfId="0" applyNumberFormat="1" applyFont="1" applyFill="1" applyBorder="1" applyAlignment="1">
      <alignment horizontal="left" vertical="center" wrapText="1"/>
    </xf>
    <xf numFmtId="166" fontId="1" fillId="3" borderId="14" xfId="0" applyNumberFormat="1" applyFont="1" applyFill="1" applyBorder="1" applyAlignment="1">
      <alignment horizontal="right" vertical="center"/>
    </xf>
    <xf numFmtId="166" fontId="0" fillId="0" borderId="0" xfId="0" applyNumberFormat="1" applyAlignment="1">
      <alignment horizontal="right"/>
    </xf>
    <xf numFmtId="49" fontId="21" fillId="0" borderId="2" xfId="0" applyNumberFormat="1" applyFont="1" applyBorder="1" applyAlignment="1">
      <alignment horizontal="left" vertical="center"/>
    </xf>
    <xf numFmtId="0" fontId="2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1" fillId="0" borderId="0" xfId="0" applyFont="1" applyAlignment="1">
      <alignment horizontal="center" vertical="center"/>
    </xf>
    <xf numFmtId="165" fontId="38" fillId="3" borderId="13" xfId="0" applyNumberFormat="1" applyFont="1" applyFill="1" applyBorder="1" applyAlignment="1">
      <alignment horizontal="right"/>
    </xf>
    <xf numFmtId="0" fontId="47" fillId="0" borderId="0" xfId="0" applyFont="1" applyAlignment="1">
      <alignment horizontal="right" vertical="top" wrapText="1"/>
    </xf>
    <xf numFmtId="0" fontId="36" fillId="0" borderId="0" xfId="0" applyFont="1"/>
    <xf numFmtId="0" fontId="38" fillId="0" borderId="0" xfId="0" applyFont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0" fillId="0" borderId="0" xfId="0"/>
    <xf numFmtId="0" fontId="7" fillId="0" borderId="0" xfId="0" applyFont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H205"/>
  <sheetViews>
    <sheetView workbookViewId="0">
      <selection activeCell="H9" sqref="H9"/>
    </sheetView>
  </sheetViews>
  <sheetFormatPr defaultRowHeight="12.75" x14ac:dyDescent="0.2"/>
  <cols>
    <col min="1" max="1" width="66.7109375" customWidth="1"/>
    <col min="2" max="2" width="6.7109375" customWidth="1"/>
    <col min="3" max="3" width="5.28515625" customWidth="1"/>
    <col min="4" max="4" width="6.5703125" customWidth="1"/>
    <col min="5" max="5" width="15.140625" customWidth="1"/>
    <col min="6" max="6" width="8" style="203" customWidth="1"/>
    <col min="7" max="7" width="21.5703125" style="343" customWidth="1"/>
    <col min="8" max="8" width="0.42578125" customWidth="1"/>
    <col min="9" max="9" width="0.28515625" customWidth="1"/>
    <col min="10" max="10" width="0.5703125" customWidth="1"/>
    <col min="11" max="11" width="19.42578125" hidden="1" customWidth="1"/>
    <col min="12" max="12" width="13.28515625" customWidth="1"/>
  </cols>
  <sheetData>
    <row r="1" spans="1:11" ht="15" customHeight="1" x14ac:dyDescent="0.2">
      <c r="A1" s="345" t="s">
        <v>0</v>
      </c>
      <c r="B1" s="345"/>
      <c r="C1" s="345"/>
      <c r="D1" s="345"/>
      <c r="E1" s="345"/>
      <c r="F1" s="345"/>
      <c r="G1" s="345"/>
    </row>
    <row r="2" spans="1:11" ht="14.25" customHeight="1" x14ac:dyDescent="0.2">
      <c r="A2" s="345" t="s">
        <v>1</v>
      </c>
      <c r="B2" s="345"/>
      <c r="C2" s="345"/>
      <c r="D2" s="345"/>
      <c r="E2" s="345"/>
      <c r="F2" s="345"/>
      <c r="G2" s="345"/>
    </row>
    <row r="3" spans="1:11" ht="14.25" customHeight="1" x14ac:dyDescent="0.2">
      <c r="A3" s="345" t="s">
        <v>2</v>
      </c>
      <c r="B3" s="345"/>
      <c r="C3" s="345"/>
      <c r="D3" s="345"/>
      <c r="E3" s="345"/>
      <c r="F3" s="345"/>
      <c r="G3" s="345"/>
      <c r="H3" s="112"/>
      <c r="I3" s="112"/>
      <c r="J3" s="112"/>
      <c r="K3" s="112"/>
    </row>
    <row r="4" spans="1:11" ht="14.25" customHeight="1" x14ac:dyDescent="0.2">
      <c r="A4" s="345" t="s">
        <v>299</v>
      </c>
      <c r="B4" s="345"/>
      <c r="C4" s="345"/>
      <c r="D4" s="345"/>
      <c r="E4" s="345"/>
      <c r="F4" s="345"/>
      <c r="G4" s="345"/>
    </row>
    <row r="5" spans="1:11" ht="14.25" customHeight="1" x14ac:dyDescent="0.2">
      <c r="A5" s="345" t="s">
        <v>202</v>
      </c>
      <c r="B5" s="345"/>
      <c r="C5" s="345"/>
      <c r="D5" s="345"/>
      <c r="E5" s="345"/>
      <c r="F5" s="345"/>
      <c r="G5" s="345"/>
    </row>
    <row r="6" spans="1:11" ht="14.25" customHeight="1" x14ac:dyDescent="0.2">
      <c r="A6" s="345" t="s">
        <v>203</v>
      </c>
      <c r="B6" s="345"/>
      <c r="C6" s="345"/>
      <c r="D6" s="345"/>
      <c r="E6" s="345"/>
      <c r="F6" s="345"/>
      <c r="G6" s="345"/>
    </row>
    <row r="7" spans="1:11" ht="14.25" customHeight="1" x14ac:dyDescent="0.2">
      <c r="A7" s="345" t="s">
        <v>2</v>
      </c>
      <c r="B7" s="345"/>
      <c r="C7" s="345"/>
      <c r="D7" s="345"/>
      <c r="E7" s="345"/>
      <c r="F7" s="345"/>
      <c r="G7" s="345"/>
    </row>
    <row r="8" spans="1:11" ht="14.25" customHeight="1" x14ac:dyDescent="0.2">
      <c r="A8" s="345" t="s">
        <v>3</v>
      </c>
      <c r="B8" s="345"/>
      <c r="C8" s="345"/>
      <c r="D8" s="345"/>
      <c r="E8" s="345"/>
      <c r="F8" s="345"/>
      <c r="G8" s="345"/>
    </row>
    <row r="9" spans="1:11" ht="14.25" customHeight="1" x14ac:dyDescent="0.2">
      <c r="A9" s="345" t="s">
        <v>292</v>
      </c>
      <c r="B9" s="345"/>
      <c r="C9" s="345"/>
      <c r="D9" s="345"/>
      <c r="E9" s="345"/>
      <c r="F9" s="345"/>
      <c r="G9" s="345"/>
    </row>
    <row r="10" spans="1:11" ht="14.25" customHeight="1" x14ac:dyDescent="0.2">
      <c r="A10" s="345" t="s">
        <v>293</v>
      </c>
      <c r="B10" s="345"/>
      <c r="C10" s="345"/>
      <c r="D10" s="345"/>
      <c r="E10" s="345"/>
      <c r="F10" s="345"/>
      <c r="G10" s="345"/>
    </row>
    <row r="11" spans="1:11" ht="14.25" customHeight="1" x14ac:dyDescent="0.2">
      <c r="A11" s="345" t="s">
        <v>298</v>
      </c>
      <c r="B11" s="345"/>
      <c r="C11" s="345"/>
      <c r="D11" s="345"/>
      <c r="E11" s="345"/>
      <c r="F11" s="345"/>
      <c r="G11" s="345"/>
    </row>
    <row r="12" spans="1:11" ht="14.25" hidden="1" customHeight="1" x14ac:dyDescent="0.2">
      <c r="A12" s="345" t="s">
        <v>285</v>
      </c>
      <c r="B12" s="345"/>
      <c r="C12" s="345"/>
      <c r="D12" s="345"/>
      <c r="E12" s="345"/>
      <c r="F12" s="345"/>
      <c r="G12" s="345"/>
    </row>
    <row r="13" spans="1:11" ht="14.25" hidden="1" customHeight="1" x14ac:dyDescent="0.2">
      <c r="A13" s="345" t="s">
        <v>286</v>
      </c>
      <c r="B13" s="346"/>
      <c r="C13" s="346"/>
      <c r="D13" s="346"/>
      <c r="E13" s="346"/>
      <c r="F13" s="346"/>
      <c r="G13" s="346"/>
    </row>
    <row r="14" spans="1:11" ht="14.25" customHeight="1" x14ac:dyDescent="0.2">
      <c r="A14" s="346"/>
      <c r="B14" s="346"/>
      <c r="C14" s="346"/>
      <c r="D14" s="346"/>
      <c r="E14" s="346"/>
      <c r="F14" s="346"/>
      <c r="G14" s="346"/>
    </row>
    <row r="16" spans="1:11" ht="15.75" x14ac:dyDescent="0.2">
      <c r="A16" s="347" t="s">
        <v>4</v>
      </c>
      <c r="B16" s="347"/>
      <c r="C16" s="347"/>
      <c r="D16" s="347"/>
      <c r="E16" s="347"/>
      <c r="F16" s="347"/>
      <c r="G16" s="347"/>
    </row>
    <row r="17" spans="1:49" ht="15.75" x14ac:dyDescent="0.2">
      <c r="A17" s="347" t="s">
        <v>291</v>
      </c>
      <c r="B17" s="347"/>
      <c r="C17" s="347"/>
      <c r="D17" s="347"/>
      <c r="E17" s="347"/>
      <c r="F17" s="347"/>
      <c r="G17" s="347"/>
    </row>
    <row r="18" spans="1:49" x14ac:dyDescent="0.2">
      <c r="G18" s="338" t="s">
        <v>5</v>
      </c>
    </row>
    <row r="19" spans="1:49" ht="25.5" x14ac:dyDescent="0.2">
      <c r="A19" s="204" t="s">
        <v>6</v>
      </c>
      <c r="B19" s="204" t="s">
        <v>7</v>
      </c>
      <c r="C19" s="205" t="s">
        <v>8</v>
      </c>
      <c r="D19" s="205" t="s">
        <v>9</v>
      </c>
      <c r="E19" s="204" t="s">
        <v>10</v>
      </c>
      <c r="F19" s="204" t="s">
        <v>11</v>
      </c>
      <c r="G19" s="339" t="s">
        <v>12</v>
      </c>
      <c r="H19" s="206" t="s">
        <v>294</v>
      </c>
      <c r="I19" s="230" t="s">
        <v>297</v>
      </c>
      <c r="J19" s="230"/>
      <c r="K19" s="230" t="s">
        <v>280</v>
      </c>
    </row>
    <row r="20" spans="1:49" ht="36" x14ac:dyDescent="0.2">
      <c r="A20" s="207" t="s">
        <v>13</v>
      </c>
      <c r="B20" s="208">
        <v>800</v>
      </c>
      <c r="C20" s="209"/>
      <c r="D20" s="209"/>
      <c r="E20" s="208"/>
      <c r="F20" s="208"/>
      <c r="G20" s="210">
        <f>SUM(G205)</f>
        <v>39526.330109999995</v>
      </c>
      <c r="H20" s="210">
        <f>SUM(H205)</f>
        <v>29288.880109999998</v>
      </c>
      <c r="I20" s="231">
        <f>SUM(I205)</f>
        <v>3231.4870000000001</v>
      </c>
      <c r="J20" s="232">
        <f>SUM(J205)</f>
        <v>105.26300000000001</v>
      </c>
      <c r="K20" s="232">
        <f>SUM(K205)</f>
        <v>6900.7</v>
      </c>
    </row>
    <row r="21" spans="1:49" ht="15.75" x14ac:dyDescent="0.2">
      <c r="A21" s="211" t="s">
        <v>14</v>
      </c>
      <c r="B21" s="212">
        <v>800</v>
      </c>
      <c r="C21" s="187" t="s">
        <v>15</v>
      </c>
      <c r="D21" s="213"/>
      <c r="E21" s="188"/>
      <c r="F21" s="188"/>
      <c r="G21" s="215">
        <f>SUM(G30+G40+G51+G25)+G43+G48</f>
        <v>7152.7999999999993</v>
      </c>
      <c r="H21" s="215">
        <f>SUM(H30+H40+H51+H25)+H43+H48</f>
        <v>6602.9</v>
      </c>
      <c r="I21" s="233">
        <f>SUM(I30+I40+I51+I25)+I43+I48</f>
        <v>0</v>
      </c>
      <c r="J21" s="234">
        <f>SUM(J30+J40+J51+J25)+J43+J48</f>
        <v>-300</v>
      </c>
      <c r="K21" s="234">
        <f>SUM(K30+K40+K51+K25)+K43+K48</f>
        <v>849.9</v>
      </c>
    </row>
    <row r="22" spans="1:49" s="196" customFormat="1" ht="31.5" hidden="1" customHeight="1" x14ac:dyDescent="0.2">
      <c r="A22" s="216" t="s">
        <v>16</v>
      </c>
      <c r="B22" s="217">
        <v>800</v>
      </c>
      <c r="C22" s="191" t="s">
        <v>15</v>
      </c>
      <c r="D22" s="191" t="s">
        <v>17</v>
      </c>
      <c r="E22" s="192"/>
      <c r="F22" s="192"/>
      <c r="G22" s="219">
        <f>SUM(G23)</f>
        <v>0</v>
      </c>
      <c r="H22" s="219">
        <f>SUM(H23)</f>
        <v>0</v>
      </c>
      <c r="I22" s="235">
        <f>SUM(I23)</f>
        <v>0</v>
      </c>
      <c r="J22" s="236">
        <f>SUM(J23)</f>
        <v>0</v>
      </c>
      <c r="K22" s="236">
        <f>SUM(K23)</f>
        <v>0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</row>
    <row r="23" spans="1:49" s="197" customFormat="1" ht="49.5" hidden="1" customHeight="1" x14ac:dyDescent="0.2">
      <c r="A23" s="68" t="s">
        <v>18</v>
      </c>
      <c r="B23" s="220">
        <v>800</v>
      </c>
      <c r="C23" s="160" t="s">
        <v>15</v>
      </c>
      <c r="D23" s="160" t="s">
        <v>17</v>
      </c>
      <c r="E23" s="37" t="s">
        <v>19</v>
      </c>
      <c r="F23" s="37"/>
      <c r="G23" s="221">
        <f>G24</f>
        <v>0</v>
      </c>
      <c r="H23" s="221">
        <f>H24</f>
        <v>0</v>
      </c>
      <c r="I23" s="237">
        <f>I24</f>
        <v>0</v>
      </c>
      <c r="J23" s="238">
        <f>J24</f>
        <v>0</v>
      </c>
      <c r="K23" s="238">
        <f>K24</f>
        <v>0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</row>
    <row r="24" spans="1:49" s="198" customFormat="1" ht="51.75" hidden="1" customHeight="1" x14ac:dyDescent="0.2">
      <c r="A24" s="38" t="s">
        <v>20</v>
      </c>
      <c r="B24" s="222">
        <v>800</v>
      </c>
      <c r="C24" s="162" t="s">
        <v>15</v>
      </c>
      <c r="D24" s="162" t="s">
        <v>17</v>
      </c>
      <c r="E24" s="69" t="s">
        <v>19</v>
      </c>
      <c r="F24" s="69" t="s">
        <v>21</v>
      </c>
      <c r="G24" s="223"/>
      <c r="H24" s="223"/>
      <c r="I24" s="237"/>
      <c r="J24" s="238"/>
      <c r="K24" s="238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</row>
    <row r="25" spans="1:49" s="196" customFormat="1" ht="39.75" customHeight="1" x14ac:dyDescent="0.2">
      <c r="A25" s="216" t="s">
        <v>22</v>
      </c>
      <c r="B25" s="217">
        <v>800</v>
      </c>
      <c r="C25" s="191" t="s">
        <v>15</v>
      </c>
      <c r="D25" s="191" t="s">
        <v>23</v>
      </c>
      <c r="E25" s="192"/>
      <c r="F25" s="192"/>
      <c r="G25" s="219">
        <f>SUM(G26)+G28</f>
        <v>13.200000000000001</v>
      </c>
      <c r="H25" s="219">
        <f>SUM(H26)+H28</f>
        <v>13.200000000000001</v>
      </c>
      <c r="I25" s="235">
        <f>SUM(I26)+I28</f>
        <v>0</v>
      </c>
      <c r="J25" s="236">
        <f>SUM(J26)+J28</f>
        <v>0</v>
      </c>
      <c r="K25" s="236">
        <f>SUM(K26)+K28</f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</row>
    <row r="26" spans="1:49" s="197" customFormat="1" ht="38.25" x14ac:dyDescent="0.2">
      <c r="A26" s="224" t="s">
        <v>24</v>
      </c>
      <c r="B26" s="220">
        <v>800</v>
      </c>
      <c r="C26" s="160" t="s">
        <v>15</v>
      </c>
      <c r="D26" s="160" t="s">
        <v>23</v>
      </c>
      <c r="E26" s="37" t="s">
        <v>25</v>
      </c>
      <c r="F26" s="37"/>
      <c r="G26" s="221">
        <f>G27</f>
        <v>1.8</v>
      </c>
      <c r="H26" s="221">
        <f>H27</f>
        <v>1.8</v>
      </c>
      <c r="I26" s="237">
        <f>I27</f>
        <v>0</v>
      </c>
      <c r="J26" s="238">
        <f>J27</f>
        <v>0</v>
      </c>
      <c r="K26" s="238">
        <f>K27</f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</row>
    <row r="27" spans="1:49" s="197" customFormat="1" ht="51.75" customHeight="1" x14ac:dyDescent="0.2">
      <c r="A27" s="38" t="s">
        <v>20</v>
      </c>
      <c r="B27" s="222">
        <v>800</v>
      </c>
      <c r="C27" s="162" t="s">
        <v>15</v>
      </c>
      <c r="D27" s="162" t="s">
        <v>23</v>
      </c>
      <c r="E27" s="69" t="s">
        <v>25</v>
      </c>
      <c r="F27" s="69" t="s">
        <v>21</v>
      </c>
      <c r="G27" s="223">
        <f>SUM(H27:K27)</f>
        <v>1.8</v>
      </c>
      <c r="H27" s="223">
        <v>1.8</v>
      </c>
      <c r="I27" s="237"/>
      <c r="J27" s="238"/>
      <c r="K27" s="238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</row>
    <row r="28" spans="1:49" s="197" customFormat="1" ht="43.5" customHeight="1" x14ac:dyDescent="0.2">
      <c r="A28" s="224" t="s">
        <v>26</v>
      </c>
      <c r="B28" s="220">
        <v>800</v>
      </c>
      <c r="C28" s="160" t="s">
        <v>15</v>
      </c>
      <c r="D28" s="160" t="s">
        <v>23</v>
      </c>
      <c r="E28" s="37" t="s">
        <v>27</v>
      </c>
      <c r="F28" s="37"/>
      <c r="G28" s="221">
        <f>G29</f>
        <v>11.4</v>
      </c>
      <c r="H28" s="221">
        <f>H29</f>
        <v>11.4</v>
      </c>
      <c r="I28" s="237">
        <f>I29</f>
        <v>0</v>
      </c>
      <c r="J28" s="238">
        <f>J29</f>
        <v>0</v>
      </c>
      <c r="K28" s="238">
        <f>K29</f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</row>
    <row r="29" spans="1:49" s="197" customFormat="1" ht="51" customHeight="1" x14ac:dyDescent="0.2">
      <c r="A29" s="38" t="s">
        <v>20</v>
      </c>
      <c r="B29" s="222">
        <v>800</v>
      </c>
      <c r="C29" s="162" t="s">
        <v>15</v>
      </c>
      <c r="D29" s="162" t="s">
        <v>23</v>
      </c>
      <c r="E29" s="69" t="s">
        <v>27</v>
      </c>
      <c r="F29" s="69" t="s">
        <v>21</v>
      </c>
      <c r="G29" s="223">
        <f>SUM(H29:K29)</f>
        <v>11.4</v>
      </c>
      <c r="H29" s="223">
        <v>11.4</v>
      </c>
      <c r="I29" s="237"/>
      <c r="J29" s="238"/>
      <c r="K29" s="238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</row>
    <row r="30" spans="1:49" ht="38.25" x14ac:dyDescent="0.2">
      <c r="A30" s="216" t="s">
        <v>28</v>
      </c>
      <c r="B30" s="217">
        <v>800</v>
      </c>
      <c r="C30" s="191" t="s">
        <v>15</v>
      </c>
      <c r="D30" s="191" t="s">
        <v>29</v>
      </c>
      <c r="E30" s="192"/>
      <c r="F30" s="192"/>
      <c r="G30" s="219">
        <f>G31+G36+G38</f>
        <v>6093.5999999999995</v>
      </c>
      <c r="H30" s="219">
        <f>H31+H36+H38</f>
        <v>5621.7</v>
      </c>
      <c r="I30" s="235">
        <f>I31+I36+I38</f>
        <v>0</v>
      </c>
      <c r="J30" s="236">
        <f>J31+J36+J38</f>
        <v>0</v>
      </c>
      <c r="K30" s="236">
        <f>K31+K36+K38</f>
        <v>471.9</v>
      </c>
    </row>
    <row r="31" spans="1:49" ht="38.25" x14ac:dyDescent="0.2">
      <c r="A31" s="224" t="s">
        <v>30</v>
      </c>
      <c r="B31" s="220">
        <v>800</v>
      </c>
      <c r="C31" s="160" t="s">
        <v>15</v>
      </c>
      <c r="D31" s="160" t="s">
        <v>29</v>
      </c>
      <c r="E31" s="37" t="s">
        <v>31</v>
      </c>
      <c r="F31" s="37"/>
      <c r="G31" s="221">
        <f>G32+G33+G34+G35</f>
        <v>5177.8099999999995</v>
      </c>
      <c r="H31" s="221">
        <f>H32+H33+H34+H35</f>
        <v>4709.0999999999995</v>
      </c>
      <c r="I31" s="221">
        <f>I32+I33+I34+I35</f>
        <v>0</v>
      </c>
      <c r="J31" s="239">
        <f>J32+J33+J34+J35</f>
        <v>0</v>
      </c>
      <c r="K31" s="239">
        <f>K32+K33+K34+K35</f>
        <v>468.71</v>
      </c>
    </row>
    <row r="32" spans="1:49" s="198" customFormat="1" ht="51" x14ac:dyDescent="0.2">
      <c r="A32" s="38" t="s">
        <v>20</v>
      </c>
      <c r="B32" s="222">
        <v>800</v>
      </c>
      <c r="C32" s="162" t="s">
        <v>15</v>
      </c>
      <c r="D32" s="162" t="s">
        <v>29</v>
      </c>
      <c r="E32" s="69" t="s">
        <v>31</v>
      </c>
      <c r="F32" s="69" t="s">
        <v>21</v>
      </c>
      <c r="G32" s="223">
        <f>SUM(H32:K32)</f>
        <v>3913.1769999999997</v>
      </c>
      <c r="H32" s="223">
        <v>3647.2</v>
      </c>
      <c r="I32" s="237"/>
      <c r="J32" s="238"/>
      <c r="K32" s="238">
        <f>192.032+15.95+57.995</f>
        <v>265.97699999999998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</row>
    <row r="33" spans="1:49" s="198" customFormat="1" ht="25.5" x14ac:dyDescent="0.2">
      <c r="A33" s="38" t="s">
        <v>32</v>
      </c>
      <c r="B33" s="69" t="s">
        <v>33</v>
      </c>
      <c r="C33" s="162" t="s">
        <v>15</v>
      </c>
      <c r="D33" s="162" t="s">
        <v>29</v>
      </c>
      <c r="E33" s="69" t="s">
        <v>31</v>
      </c>
      <c r="F33" s="69" t="s">
        <v>34</v>
      </c>
      <c r="G33" s="223">
        <f>SUM(H33:K33)</f>
        <v>1203.7329999999999</v>
      </c>
      <c r="H33" s="223">
        <v>1001</v>
      </c>
      <c r="I33" s="237"/>
      <c r="J33" s="238"/>
      <c r="K33" s="238">
        <f>10+104+38.733+50</f>
        <v>202.733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</row>
    <row r="34" spans="1:49" s="198" customFormat="1" hidden="1" x14ac:dyDescent="0.2">
      <c r="A34" s="95" t="s">
        <v>35</v>
      </c>
      <c r="B34" s="69" t="s">
        <v>33</v>
      </c>
      <c r="C34" s="162" t="s">
        <v>15</v>
      </c>
      <c r="D34" s="162" t="s">
        <v>29</v>
      </c>
      <c r="E34" s="69" t="s">
        <v>31</v>
      </c>
      <c r="F34" s="69" t="s">
        <v>36</v>
      </c>
      <c r="G34" s="223">
        <f>SUM(H34:K34)</f>
        <v>0</v>
      </c>
      <c r="H34" s="223"/>
      <c r="I34" s="237"/>
      <c r="J34" s="238"/>
      <c r="K34" s="238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</row>
    <row r="35" spans="1:49" s="198" customFormat="1" x14ac:dyDescent="0.2">
      <c r="A35" s="95" t="s">
        <v>37</v>
      </c>
      <c r="B35" s="69" t="s">
        <v>33</v>
      </c>
      <c r="C35" s="162" t="s">
        <v>15</v>
      </c>
      <c r="D35" s="162" t="s">
        <v>29</v>
      </c>
      <c r="E35" s="69" t="s">
        <v>31</v>
      </c>
      <c r="F35" s="69" t="s">
        <v>33</v>
      </c>
      <c r="G35" s="223">
        <f>SUM(H35:K35)</f>
        <v>60.9</v>
      </c>
      <c r="H35" s="223">
        <v>60.9</v>
      </c>
      <c r="I35" s="237"/>
      <c r="J35" s="238"/>
      <c r="K35" s="238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</row>
    <row r="36" spans="1:49" ht="41.25" customHeight="1" x14ac:dyDescent="0.2">
      <c r="A36" s="224" t="s">
        <v>38</v>
      </c>
      <c r="B36" s="220">
        <v>800</v>
      </c>
      <c r="C36" s="160" t="s">
        <v>15</v>
      </c>
      <c r="D36" s="160" t="s">
        <v>29</v>
      </c>
      <c r="E36" s="37" t="s">
        <v>39</v>
      </c>
      <c r="F36" s="37"/>
      <c r="G36" s="221">
        <f>G37</f>
        <v>915.79000000000008</v>
      </c>
      <c r="H36" s="221">
        <f>H37</f>
        <v>912.6</v>
      </c>
      <c r="I36" s="237">
        <f>I37</f>
        <v>0</v>
      </c>
      <c r="J36" s="238">
        <f>J37</f>
        <v>0</v>
      </c>
      <c r="K36" s="239">
        <f>K37</f>
        <v>3.19</v>
      </c>
    </row>
    <row r="37" spans="1:49" ht="24.75" customHeight="1" x14ac:dyDescent="0.2">
      <c r="A37" s="38" t="s">
        <v>20</v>
      </c>
      <c r="B37" s="222">
        <v>800</v>
      </c>
      <c r="C37" s="162" t="s">
        <v>15</v>
      </c>
      <c r="D37" s="162" t="s">
        <v>29</v>
      </c>
      <c r="E37" s="69" t="s">
        <v>39</v>
      </c>
      <c r="F37" s="69" t="s">
        <v>21</v>
      </c>
      <c r="G37" s="223">
        <f>SUM(H37:K37)</f>
        <v>915.79000000000008</v>
      </c>
      <c r="H37" s="223">
        <v>912.6</v>
      </c>
      <c r="I37" s="237"/>
      <c r="J37" s="238"/>
      <c r="K37" s="238">
        <v>3.19</v>
      </c>
    </row>
    <row r="38" spans="1:49" s="197" customFormat="1" ht="51" hidden="1" x14ac:dyDescent="0.2">
      <c r="A38" s="224" t="s">
        <v>40</v>
      </c>
      <c r="B38" s="220">
        <v>800</v>
      </c>
      <c r="C38" s="160" t="s">
        <v>15</v>
      </c>
      <c r="D38" s="160" t="s">
        <v>29</v>
      </c>
      <c r="E38" s="37" t="s">
        <v>41</v>
      </c>
      <c r="F38" s="37"/>
      <c r="G38" s="221">
        <f>G39</f>
        <v>0</v>
      </c>
      <c r="H38" s="221">
        <f>H39</f>
        <v>0</v>
      </c>
      <c r="I38" s="237">
        <f>I39</f>
        <v>0</v>
      </c>
      <c r="J38" s="238">
        <f>J39</f>
        <v>0</v>
      </c>
      <c r="K38" s="238">
        <f>K39</f>
        <v>0</v>
      </c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</row>
    <row r="39" spans="1:49" s="198" customFormat="1" hidden="1" x14ac:dyDescent="0.2">
      <c r="A39" s="95" t="s">
        <v>35</v>
      </c>
      <c r="B39" s="222">
        <v>800</v>
      </c>
      <c r="C39" s="162" t="s">
        <v>15</v>
      </c>
      <c r="D39" s="162" t="s">
        <v>29</v>
      </c>
      <c r="E39" s="69" t="s">
        <v>41</v>
      </c>
      <c r="F39" s="69" t="s">
        <v>36</v>
      </c>
      <c r="G39" s="223">
        <f>SUM(H39:K39)</f>
        <v>0</v>
      </c>
      <c r="H39" s="223"/>
      <c r="I39" s="237"/>
      <c r="J39" s="238"/>
      <c r="K39" s="238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</row>
    <row r="40" spans="1:49" ht="26.25" customHeight="1" x14ac:dyDescent="0.2">
      <c r="A40" s="225" t="s">
        <v>42</v>
      </c>
      <c r="B40" s="192" t="s">
        <v>33</v>
      </c>
      <c r="C40" s="191" t="s">
        <v>15</v>
      </c>
      <c r="D40" s="191" t="s">
        <v>43</v>
      </c>
      <c r="E40" s="192"/>
      <c r="F40" s="192"/>
      <c r="G40" s="219">
        <f t="shared" ref="G40:K41" si="0">G41</f>
        <v>218</v>
      </c>
      <c r="H40" s="219">
        <f t="shared" si="0"/>
        <v>218</v>
      </c>
      <c r="I40" s="235">
        <f t="shared" si="0"/>
        <v>0</v>
      </c>
      <c r="J40" s="236">
        <f t="shared" si="0"/>
        <v>0</v>
      </c>
      <c r="K40" s="236">
        <f t="shared" si="0"/>
        <v>0</v>
      </c>
    </row>
    <row r="41" spans="1:49" ht="25.5" x14ac:dyDescent="0.2">
      <c r="A41" s="68" t="s">
        <v>44</v>
      </c>
      <c r="B41" s="37" t="s">
        <v>33</v>
      </c>
      <c r="C41" s="160" t="s">
        <v>15</v>
      </c>
      <c r="D41" s="160" t="s">
        <v>43</v>
      </c>
      <c r="E41" s="37" t="s">
        <v>45</v>
      </c>
      <c r="F41" s="37"/>
      <c r="G41" s="221">
        <f t="shared" si="0"/>
        <v>218</v>
      </c>
      <c r="H41" s="221">
        <f t="shared" si="0"/>
        <v>218</v>
      </c>
      <c r="I41" s="237">
        <f t="shared" si="0"/>
        <v>0</v>
      </c>
      <c r="J41" s="238">
        <f t="shared" si="0"/>
        <v>0</v>
      </c>
      <c r="K41" s="238">
        <f t="shared" si="0"/>
        <v>0</v>
      </c>
    </row>
    <row r="42" spans="1:49" s="198" customFormat="1" ht="20.25" customHeight="1" x14ac:dyDescent="0.2">
      <c r="A42" s="95" t="s">
        <v>71</v>
      </c>
      <c r="B42" s="69" t="s">
        <v>33</v>
      </c>
      <c r="C42" s="162" t="s">
        <v>15</v>
      </c>
      <c r="D42" s="162" t="s">
        <v>43</v>
      </c>
      <c r="E42" s="69" t="s">
        <v>45</v>
      </c>
      <c r="F42" s="69" t="s">
        <v>72</v>
      </c>
      <c r="G42" s="223">
        <f>SUM(H42:K42)</f>
        <v>218</v>
      </c>
      <c r="H42" s="223">
        <v>218</v>
      </c>
      <c r="I42" s="237"/>
      <c r="J42" s="238"/>
      <c r="K42" s="238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</row>
    <row r="43" spans="1:49" s="198" customFormat="1" hidden="1" x14ac:dyDescent="0.2">
      <c r="A43" s="225" t="s">
        <v>46</v>
      </c>
      <c r="B43" s="192" t="s">
        <v>33</v>
      </c>
      <c r="C43" s="191" t="s">
        <v>15</v>
      </c>
      <c r="D43" s="191" t="s">
        <v>47</v>
      </c>
      <c r="E43" s="192"/>
      <c r="F43" s="192"/>
      <c r="G43" s="219">
        <f>G44+G46</f>
        <v>0</v>
      </c>
      <c r="H43" s="219">
        <f>H44+H46</f>
        <v>0</v>
      </c>
      <c r="I43" s="235">
        <f>I44+I46</f>
        <v>0</v>
      </c>
      <c r="J43" s="236">
        <f>J44+J46</f>
        <v>0</v>
      </c>
      <c r="K43" s="236">
        <f>K44+K46</f>
        <v>0</v>
      </c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</row>
    <row r="44" spans="1:49" s="198" customFormat="1" ht="39" hidden="1" customHeight="1" x14ac:dyDescent="0.2">
      <c r="A44" s="68" t="s">
        <v>48</v>
      </c>
      <c r="B44" s="37" t="s">
        <v>33</v>
      </c>
      <c r="C44" s="160" t="s">
        <v>15</v>
      </c>
      <c r="D44" s="160" t="s">
        <v>47</v>
      </c>
      <c r="E44" s="37" t="s">
        <v>49</v>
      </c>
      <c r="F44" s="37"/>
      <c r="G44" s="221">
        <f>G45</f>
        <v>0</v>
      </c>
      <c r="H44" s="221">
        <f>H45</f>
        <v>0</v>
      </c>
      <c r="I44" s="237">
        <f>I45</f>
        <v>0</v>
      </c>
      <c r="J44" s="238">
        <f>J45</f>
        <v>0</v>
      </c>
      <c r="K44" s="238">
        <f>K45</f>
        <v>0</v>
      </c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</row>
    <row r="45" spans="1:49" s="198" customFormat="1" ht="25.5" hidden="1" x14ac:dyDescent="0.2">
      <c r="A45" s="38" t="s">
        <v>32</v>
      </c>
      <c r="B45" s="69" t="s">
        <v>33</v>
      </c>
      <c r="C45" s="162" t="s">
        <v>15</v>
      </c>
      <c r="D45" s="162" t="s">
        <v>47</v>
      </c>
      <c r="E45" s="69" t="s">
        <v>49</v>
      </c>
      <c r="F45" s="69" t="s">
        <v>33</v>
      </c>
      <c r="G45" s="223">
        <f>SUM(H45:K45)</f>
        <v>0</v>
      </c>
      <c r="H45" s="223"/>
      <c r="I45" s="237"/>
      <c r="J45" s="238"/>
      <c r="K45" s="238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</row>
    <row r="46" spans="1:49" s="198" customFormat="1" ht="51" hidden="1" x14ac:dyDescent="0.2">
      <c r="A46" s="68" t="s">
        <v>50</v>
      </c>
      <c r="B46" s="37" t="s">
        <v>33</v>
      </c>
      <c r="C46" s="160" t="s">
        <v>15</v>
      </c>
      <c r="D46" s="160" t="s">
        <v>47</v>
      </c>
      <c r="E46" s="37" t="s">
        <v>51</v>
      </c>
      <c r="F46" s="37"/>
      <c r="G46" s="221">
        <f>G47</f>
        <v>0</v>
      </c>
      <c r="H46" s="221">
        <f>H47</f>
        <v>0</v>
      </c>
      <c r="I46" s="237">
        <f>I47</f>
        <v>0</v>
      </c>
      <c r="J46" s="238">
        <f>J47</f>
        <v>0</v>
      </c>
      <c r="K46" s="238">
        <f>K47</f>
        <v>0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</row>
    <row r="47" spans="1:49" s="198" customFormat="1" ht="25.5" hidden="1" x14ac:dyDescent="0.2">
      <c r="A47" s="38" t="s">
        <v>32</v>
      </c>
      <c r="B47" s="69" t="s">
        <v>33</v>
      </c>
      <c r="C47" s="162" t="s">
        <v>15</v>
      </c>
      <c r="D47" s="162" t="s">
        <v>47</v>
      </c>
      <c r="E47" s="69" t="s">
        <v>51</v>
      </c>
      <c r="F47" s="69" t="s">
        <v>34</v>
      </c>
      <c r="G47" s="223">
        <f>SUM(H47:K47)</f>
        <v>0</v>
      </c>
      <c r="H47" s="223"/>
      <c r="I47" s="240"/>
      <c r="J47" s="238"/>
      <c r="K47" s="238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</row>
    <row r="48" spans="1:49" s="199" customFormat="1" x14ac:dyDescent="0.2">
      <c r="A48" s="216" t="s">
        <v>52</v>
      </c>
      <c r="B48" s="217">
        <v>800</v>
      </c>
      <c r="C48" s="191" t="s">
        <v>15</v>
      </c>
      <c r="D48" s="191" t="s">
        <v>53</v>
      </c>
      <c r="E48" s="192"/>
      <c r="F48" s="192"/>
      <c r="G48" s="219">
        <f t="shared" ref="G48:K49" si="1">G49</f>
        <v>478</v>
      </c>
      <c r="H48" s="219">
        <f t="shared" si="1"/>
        <v>400</v>
      </c>
      <c r="I48" s="235">
        <f t="shared" si="1"/>
        <v>0</v>
      </c>
      <c r="J48" s="236">
        <f t="shared" si="1"/>
        <v>-300</v>
      </c>
      <c r="K48" s="236">
        <f t="shared" si="1"/>
        <v>378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</row>
    <row r="49" spans="1:49" s="199" customFormat="1" ht="17.25" customHeight="1" x14ac:dyDescent="0.2">
      <c r="A49" s="224" t="s">
        <v>54</v>
      </c>
      <c r="B49" s="220">
        <v>800</v>
      </c>
      <c r="C49" s="160" t="s">
        <v>15</v>
      </c>
      <c r="D49" s="160" t="s">
        <v>53</v>
      </c>
      <c r="E49" s="37" t="s">
        <v>41</v>
      </c>
      <c r="F49" s="37"/>
      <c r="G49" s="221">
        <f t="shared" si="1"/>
        <v>478</v>
      </c>
      <c r="H49" s="221">
        <f t="shared" si="1"/>
        <v>400</v>
      </c>
      <c r="I49" s="237">
        <f t="shared" si="1"/>
        <v>0</v>
      </c>
      <c r="J49" s="238">
        <f t="shared" si="1"/>
        <v>-300</v>
      </c>
      <c r="K49" s="238">
        <f t="shared" si="1"/>
        <v>378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</row>
    <row r="50" spans="1:49" s="200" customFormat="1" x14ac:dyDescent="0.2">
      <c r="A50" s="95" t="s">
        <v>37</v>
      </c>
      <c r="B50" s="222">
        <v>800</v>
      </c>
      <c r="C50" s="162" t="s">
        <v>15</v>
      </c>
      <c r="D50" s="162" t="s">
        <v>53</v>
      </c>
      <c r="E50" s="69" t="s">
        <v>41</v>
      </c>
      <c r="F50" s="69" t="s">
        <v>33</v>
      </c>
      <c r="G50" s="223">
        <f>SUM(H50:K50)</f>
        <v>478</v>
      </c>
      <c r="H50" s="223">
        <v>400</v>
      </c>
      <c r="I50" s="237"/>
      <c r="J50" s="238">
        <v>-300</v>
      </c>
      <c r="K50" s="238">
        <v>378</v>
      </c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</row>
    <row r="51" spans="1:49" s="199" customFormat="1" x14ac:dyDescent="0.2">
      <c r="A51" s="216" t="s">
        <v>55</v>
      </c>
      <c r="B51" s="217">
        <v>800</v>
      </c>
      <c r="C51" s="191" t="s">
        <v>15</v>
      </c>
      <c r="D51" s="191" t="s">
        <v>56</v>
      </c>
      <c r="E51" s="192"/>
      <c r="F51" s="192"/>
      <c r="G51" s="219">
        <f>G52+G56+G62+G58+G64+G60+G66</f>
        <v>350</v>
      </c>
      <c r="H51" s="219">
        <f>H52+H56+H62+H58+H64+H60+H66</f>
        <v>350</v>
      </c>
      <c r="I51" s="219">
        <f>I52+I56+I62+I58+I64+I60+I66</f>
        <v>0</v>
      </c>
      <c r="J51" s="219">
        <f>J52+J56+J62+J58+J64+J60+J66</f>
        <v>0</v>
      </c>
      <c r="K51" s="219">
        <f>K52+K56+K62+K58+K64+K60+K66</f>
        <v>0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</row>
    <row r="52" spans="1:49" s="199" customFormat="1" ht="89.25" hidden="1" x14ac:dyDescent="0.2">
      <c r="A52" s="224" t="s">
        <v>57</v>
      </c>
      <c r="B52" s="220">
        <v>800</v>
      </c>
      <c r="C52" s="160" t="s">
        <v>15</v>
      </c>
      <c r="D52" s="160" t="s">
        <v>56</v>
      </c>
      <c r="E52" s="37" t="s">
        <v>31</v>
      </c>
      <c r="F52" s="37"/>
      <c r="G52" s="226">
        <f>SUM(G53:G55)</f>
        <v>0</v>
      </c>
      <c r="H52" s="226">
        <f>SUM(H53:H55)</f>
        <v>0</v>
      </c>
      <c r="I52" s="226">
        <f>SUM(I53:I55)</f>
        <v>0</v>
      </c>
      <c r="J52" s="226">
        <f>SUM(J53:J55)</f>
        <v>0</v>
      </c>
      <c r="K52" s="226">
        <f>SUM(K53:K55)</f>
        <v>0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</row>
    <row r="53" spans="1:49" s="199" customFormat="1" ht="25.5" hidden="1" x14ac:dyDescent="0.2">
      <c r="A53" s="38" t="s">
        <v>32</v>
      </c>
      <c r="B53" s="69" t="s">
        <v>33</v>
      </c>
      <c r="C53" s="162" t="s">
        <v>15</v>
      </c>
      <c r="D53" s="162" t="s">
        <v>56</v>
      </c>
      <c r="E53" s="69" t="s">
        <v>31</v>
      </c>
      <c r="F53" s="69" t="s">
        <v>34</v>
      </c>
      <c r="G53" s="223">
        <f>SUM(H53:K53)</f>
        <v>0</v>
      </c>
      <c r="H53" s="227"/>
      <c r="I53" s="226"/>
      <c r="J53" s="238"/>
      <c r="K53" s="241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</row>
    <row r="54" spans="1:49" s="199" customFormat="1" hidden="1" x14ac:dyDescent="0.2">
      <c r="A54" s="95" t="s">
        <v>35</v>
      </c>
      <c r="B54" s="69" t="s">
        <v>33</v>
      </c>
      <c r="C54" s="162" t="s">
        <v>15</v>
      </c>
      <c r="D54" s="162" t="s">
        <v>56</v>
      </c>
      <c r="E54" s="69" t="s">
        <v>31</v>
      </c>
      <c r="F54" s="69" t="s">
        <v>36</v>
      </c>
      <c r="G54" s="223">
        <f>SUM(H54:K54)</f>
        <v>0</v>
      </c>
      <c r="H54" s="227"/>
      <c r="I54" s="226"/>
      <c r="J54" s="241"/>
      <c r="K54" s="241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</row>
    <row r="55" spans="1:49" s="199" customFormat="1" hidden="1" x14ac:dyDescent="0.2">
      <c r="A55" s="95" t="s">
        <v>37</v>
      </c>
      <c r="B55" s="69" t="s">
        <v>33</v>
      </c>
      <c r="C55" s="162" t="s">
        <v>15</v>
      </c>
      <c r="D55" s="162" t="s">
        <v>56</v>
      </c>
      <c r="E55" s="69" t="s">
        <v>31</v>
      </c>
      <c r="F55" s="69" t="s">
        <v>33</v>
      </c>
      <c r="G55" s="223">
        <f>SUM(H55:K55)</f>
        <v>0</v>
      </c>
      <c r="H55" s="227"/>
      <c r="I55" s="226"/>
      <c r="J55" s="241"/>
      <c r="K55" s="241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</row>
    <row r="56" spans="1:49" s="199" customFormat="1" ht="34.5" customHeight="1" x14ac:dyDescent="0.2">
      <c r="A56" s="35" t="s">
        <v>58</v>
      </c>
      <c r="B56" s="228">
        <v>800</v>
      </c>
      <c r="C56" s="160" t="s">
        <v>15</v>
      </c>
      <c r="D56" s="160" t="s">
        <v>56</v>
      </c>
      <c r="E56" s="37" t="s">
        <v>59</v>
      </c>
      <c r="F56" s="37"/>
      <c r="G56" s="226">
        <f>G57</f>
        <v>350</v>
      </c>
      <c r="H56" s="226">
        <f>H57</f>
        <v>350</v>
      </c>
      <c r="I56" s="242">
        <f>I57</f>
        <v>0</v>
      </c>
      <c r="J56" s="243">
        <f>J57</f>
        <v>0</v>
      </c>
      <c r="K56" s="243">
        <f>K57</f>
        <v>0</v>
      </c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</row>
    <row r="57" spans="1:49" s="200" customFormat="1" ht="25.5" x14ac:dyDescent="0.2">
      <c r="A57" s="38" t="s">
        <v>32</v>
      </c>
      <c r="B57" s="229">
        <v>800</v>
      </c>
      <c r="C57" s="162" t="s">
        <v>15</v>
      </c>
      <c r="D57" s="162" t="s">
        <v>56</v>
      </c>
      <c r="E57" s="69" t="s">
        <v>59</v>
      </c>
      <c r="F57" s="69" t="s">
        <v>34</v>
      </c>
      <c r="G57" s="223">
        <f>SUM(H57:K57)</f>
        <v>350</v>
      </c>
      <c r="H57" s="227">
        <v>350</v>
      </c>
      <c r="I57" s="242"/>
      <c r="J57" s="243"/>
      <c r="K57" s="243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</row>
    <row r="58" spans="1:49" s="200" customFormat="1" ht="51" hidden="1" x14ac:dyDescent="0.2">
      <c r="A58" s="90" t="s">
        <v>60</v>
      </c>
      <c r="B58" s="228">
        <v>800</v>
      </c>
      <c r="C58" s="160" t="s">
        <v>15</v>
      </c>
      <c r="D58" s="160" t="s">
        <v>56</v>
      </c>
      <c r="E58" s="37" t="s">
        <v>61</v>
      </c>
      <c r="F58" s="37"/>
      <c r="G58" s="226">
        <f>G59</f>
        <v>0</v>
      </c>
      <c r="H58" s="226">
        <f>H59</f>
        <v>0</v>
      </c>
      <c r="I58" s="242">
        <f>I59</f>
        <v>0</v>
      </c>
      <c r="J58" s="243">
        <f>J59</f>
        <v>0</v>
      </c>
      <c r="K58" s="243">
        <f>K59</f>
        <v>0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</row>
    <row r="59" spans="1:49" s="200" customFormat="1" hidden="1" x14ac:dyDescent="0.2">
      <c r="A59" s="95" t="s">
        <v>35</v>
      </c>
      <c r="B59" s="229">
        <v>800</v>
      </c>
      <c r="C59" s="162" t="s">
        <v>15</v>
      </c>
      <c r="D59" s="162" t="s">
        <v>56</v>
      </c>
      <c r="E59" s="69" t="s">
        <v>61</v>
      </c>
      <c r="F59" s="69" t="s">
        <v>36</v>
      </c>
      <c r="G59" s="223">
        <f>SUM(H59:K59)</f>
        <v>0</v>
      </c>
      <c r="H59" s="227"/>
      <c r="I59" s="242"/>
      <c r="J59" s="243"/>
      <c r="K59" s="243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</row>
    <row r="60" spans="1:49" s="200" customFormat="1" ht="63.75" hidden="1" x14ac:dyDescent="0.2">
      <c r="A60" s="90" t="s">
        <v>62</v>
      </c>
      <c r="B60" s="228">
        <v>800</v>
      </c>
      <c r="C60" s="160" t="s">
        <v>15</v>
      </c>
      <c r="D60" s="160" t="s">
        <v>56</v>
      </c>
      <c r="E60" s="37" t="s">
        <v>63</v>
      </c>
      <c r="F60" s="37"/>
      <c r="G60" s="221">
        <f>SUM(G61)</f>
        <v>0</v>
      </c>
      <c r="H60" s="221">
        <f>SUM(H61)</f>
        <v>0</v>
      </c>
      <c r="I60" s="221">
        <f>SUM(I61)</f>
        <v>0</v>
      </c>
      <c r="J60" s="221">
        <f>SUM(J61)</f>
        <v>0</v>
      </c>
      <c r="K60" s="221">
        <f>SUM(K61)</f>
        <v>0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</row>
    <row r="61" spans="1:49" s="200" customFormat="1" ht="25.5" hidden="1" x14ac:dyDescent="0.2">
      <c r="A61" s="38" t="s">
        <v>32</v>
      </c>
      <c r="B61" s="229">
        <v>800</v>
      </c>
      <c r="C61" s="162" t="s">
        <v>15</v>
      </c>
      <c r="D61" s="162" t="s">
        <v>56</v>
      </c>
      <c r="E61" s="69" t="s">
        <v>63</v>
      </c>
      <c r="F61" s="69" t="s">
        <v>34</v>
      </c>
      <c r="G61" s="223">
        <f>SUM(H61:K61)</f>
        <v>0</v>
      </c>
      <c r="H61" s="227"/>
      <c r="I61" s="242"/>
      <c r="J61" s="243"/>
      <c r="K61" s="243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</row>
    <row r="62" spans="1:49" s="200" customFormat="1" ht="102" hidden="1" x14ac:dyDescent="0.2">
      <c r="A62" s="35" t="s">
        <v>64</v>
      </c>
      <c r="B62" s="228">
        <v>800</v>
      </c>
      <c r="C62" s="160" t="s">
        <v>15</v>
      </c>
      <c r="D62" s="160" t="s">
        <v>56</v>
      </c>
      <c r="E62" s="37" t="s">
        <v>65</v>
      </c>
      <c r="F62" s="37"/>
      <c r="G62" s="226">
        <f>G63</f>
        <v>0</v>
      </c>
      <c r="H62" s="226">
        <f>H63</f>
        <v>0</v>
      </c>
      <c r="I62" s="242">
        <f>I63</f>
        <v>0</v>
      </c>
      <c r="J62" s="243">
        <f>J63</f>
        <v>0</v>
      </c>
      <c r="K62" s="243">
        <f>K63</f>
        <v>0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</row>
    <row r="63" spans="1:49" s="200" customFormat="1" ht="51" hidden="1" x14ac:dyDescent="0.2">
      <c r="A63" s="38" t="s">
        <v>20</v>
      </c>
      <c r="B63" s="229">
        <v>800</v>
      </c>
      <c r="C63" s="162" t="s">
        <v>15</v>
      </c>
      <c r="D63" s="162" t="s">
        <v>56</v>
      </c>
      <c r="E63" s="69" t="s">
        <v>66</v>
      </c>
      <c r="F63" s="69" t="s">
        <v>21</v>
      </c>
      <c r="G63" s="223">
        <f>SUM(H63:K63)</f>
        <v>0</v>
      </c>
      <c r="H63" s="227"/>
      <c r="I63" s="242"/>
      <c r="J63" s="243"/>
      <c r="K63" s="24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</row>
    <row r="64" spans="1:49" s="200" customFormat="1" ht="64.5" hidden="1" customHeight="1" x14ac:dyDescent="0.2">
      <c r="A64" s="90" t="s">
        <v>67</v>
      </c>
      <c r="B64" s="229">
        <v>800</v>
      </c>
      <c r="C64" s="162" t="s">
        <v>15</v>
      </c>
      <c r="D64" s="162" t="s">
        <v>56</v>
      </c>
      <c r="E64" s="69" t="s">
        <v>68</v>
      </c>
      <c r="F64" s="69"/>
      <c r="G64" s="226">
        <f>G65</f>
        <v>0</v>
      </c>
      <c r="H64" s="226">
        <f>H65</f>
        <v>0</v>
      </c>
      <c r="I64" s="242">
        <f>I65</f>
        <v>0</v>
      </c>
      <c r="J64" s="243">
        <f>J65</f>
        <v>0</v>
      </c>
      <c r="K64" s="243">
        <f>K65</f>
        <v>0</v>
      </c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</row>
    <row r="65" spans="1:49" s="200" customFormat="1" ht="25.5" hidden="1" x14ac:dyDescent="0.2">
      <c r="A65" s="38" t="s">
        <v>32</v>
      </c>
      <c r="B65" s="229">
        <v>800</v>
      </c>
      <c r="C65" s="162" t="s">
        <v>15</v>
      </c>
      <c r="D65" s="162" t="s">
        <v>56</v>
      </c>
      <c r="E65" s="69" t="s">
        <v>68</v>
      </c>
      <c r="F65" s="69" t="s">
        <v>34</v>
      </c>
      <c r="G65" s="223">
        <f>SUM(H65:K65)</f>
        <v>0</v>
      </c>
      <c r="H65" s="227"/>
      <c r="I65" s="242"/>
      <c r="J65" s="243"/>
      <c r="K65" s="243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</row>
    <row r="66" spans="1:49" s="200" customFormat="1" ht="76.5" hidden="1" x14ac:dyDescent="0.2">
      <c r="A66" s="90" t="s">
        <v>69</v>
      </c>
      <c r="B66" s="229">
        <v>800</v>
      </c>
      <c r="C66" s="162" t="s">
        <v>15</v>
      </c>
      <c r="D66" s="162" t="s">
        <v>56</v>
      </c>
      <c r="E66" s="69" t="s">
        <v>70</v>
      </c>
      <c r="F66" s="69"/>
      <c r="G66" s="226">
        <f>G67</f>
        <v>0</v>
      </c>
      <c r="H66" s="226">
        <f>H67</f>
        <v>0</v>
      </c>
      <c r="I66" s="226">
        <f>I67</f>
        <v>0</v>
      </c>
      <c r="J66" s="263">
        <f>J67</f>
        <v>0</v>
      </c>
      <c r="K66" s="263">
        <f>K67</f>
        <v>0</v>
      </c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</row>
    <row r="67" spans="1:49" s="200" customFormat="1" hidden="1" x14ac:dyDescent="0.2">
      <c r="A67" s="95" t="s">
        <v>71</v>
      </c>
      <c r="B67" s="229">
        <v>800</v>
      </c>
      <c r="C67" s="162" t="s">
        <v>15</v>
      </c>
      <c r="D67" s="162" t="s">
        <v>56</v>
      </c>
      <c r="E67" s="69" t="s">
        <v>70</v>
      </c>
      <c r="F67" s="69" t="s">
        <v>72</v>
      </c>
      <c r="G67" s="223">
        <f>SUM(H67:K67)</f>
        <v>0</v>
      </c>
      <c r="H67" s="227"/>
      <c r="I67" s="242"/>
      <c r="J67" s="243"/>
      <c r="K67" s="243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</row>
    <row r="68" spans="1:49" ht="15.75" x14ac:dyDescent="0.2">
      <c r="A68" s="244" t="s">
        <v>73</v>
      </c>
      <c r="B68" s="188" t="s">
        <v>33</v>
      </c>
      <c r="C68" s="187" t="s">
        <v>17</v>
      </c>
      <c r="D68" s="213"/>
      <c r="E68" s="245"/>
      <c r="F68" s="245"/>
      <c r="G68" s="246">
        <f t="shared" ref="G68:K69" si="2">SUM(G69)</f>
        <v>427.78000000000003</v>
      </c>
      <c r="H68" s="246">
        <f t="shared" si="2"/>
        <v>427.78000000000003</v>
      </c>
      <c r="I68" s="233">
        <f t="shared" si="2"/>
        <v>0</v>
      </c>
      <c r="J68" s="234">
        <f t="shared" si="2"/>
        <v>0</v>
      </c>
      <c r="K68" s="234">
        <f t="shared" si="2"/>
        <v>0</v>
      </c>
    </row>
    <row r="69" spans="1:49" x14ac:dyDescent="0.2">
      <c r="A69" s="216" t="s">
        <v>74</v>
      </c>
      <c r="B69" s="217">
        <v>800</v>
      </c>
      <c r="C69" s="191" t="s">
        <v>17</v>
      </c>
      <c r="D69" s="191" t="s">
        <v>23</v>
      </c>
      <c r="E69" s="192"/>
      <c r="F69" s="192"/>
      <c r="G69" s="219">
        <f t="shared" si="2"/>
        <v>427.78000000000003</v>
      </c>
      <c r="H69" s="219">
        <f t="shared" si="2"/>
        <v>427.78000000000003</v>
      </c>
      <c r="I69" s="235">
        <f t="shared" si="2"/>
        <v>0</v>
      </c>
      <c r="J69" s="236">
        <f t="shared" si="2"/>
        <v>0</v>
      </c>
      <c r="K69" s="236">
        <f t="shared" si="2"/>
        <v>0</v>
      </c>
    </row>
    <row r="70" spans="1:49" ht="31.5" customHeight="1" x14ac:dyDescent="0.2">
      <c r="A70" s="247" t="s">
        <v>75</v>
      </c>
      <c r="B70" s="248">
        <v>800</v>
      </c>
      <c r="C70" s="160" t="s">
        <v>17</v>
      </c>
      <c r="D70" s="160" t="s">
        <v>23</v>
      </c>
      <c r="E70" s="37" t="s">
        <v>76</v>
      </c>
      <c r="F70" s="37"/>
      <c r="G70" s="226">
        <f>G71+G72</f>
        <v>427.78000000000003</v>
      </c>
      <c r="H70" s="226">
        <f>H71+H72</f>
        <v>427.78000000000003</v>
      </c>
      <c r="I70" s="242">
        <f>I71+I72</f>
        <v>0</v>
      </c>
      <c r="J70" s="243">
        <f>J71+J72</f>
        <v>0</v>
      </c>
      <c r="K70" s="243">
        <f>K71+K72</f>
        <v>0</v>
      </c>
    </row>
    <row r="71" spans="1:49" ht="51" x14ac:dyDescent="0.2">
      <c r="A71" s="38" t="s">
        <v>20</v>
      </c>
      <c r="B71" s="249">
        <v>800</v>
      </c>
      <c r="C71" s="162" t="s">
        <v>17</v>
      </c>
      <c r="D71" s="162" t="s">
        <v>23</v>
      </c>
      <c r="E71" s="69" t="s">
        <v>76</v>
      </c>
      <c r="F71" s="69" t="s">
        <v>21</v>
      </c>
      <c r="G71" s="223">
        <f>SUM(H71:K71)</f>
        <v>357.54</v>
      </c>
      <c r="H71" s="227">
        <v>357.54</v>
      </c>
      <c r="I71" s="242"/>
      <c r="J71" s="243"/>
      <c r="K71" s="243"/>
    </row>
    <row r="72" spans="1:49" s="198" customFormat="1" ht="25.5" x14ac:dyDescent="0.2">
      <c r="A72" s="38" t="s">
        <v>32</v>
      </c>
      <c r="B72" s="249">
        <v>800</v>
      </c>
      <c r="C72" s="162" t="s">
        <v>17</v>
      </c>
      <c r="D72" s="162" t="s">
        <v>23</v>
      </c>
      <c r="E72" s="69" t="s">
        <v>76</v>
      </c>
      <c r="F72" s="69" t="s">
        <v>34</v>
      </c>
      <c r="G72" s="223">
        <f>SUM(H72:K72)</f>
        <v>70.239999999999995</v>
      </c>
      <c r="H72" s="227">
        <v>70.239999999999995</v>
      </c>
      <c r="I72" s="242"/>
      <c r="J72" s="243"/>
      <c r="K72" s="243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</row>
    <row r="73" spans="1:49" ht="31.5" x14ac:dyDescent="0.2">
      <c r="A73" s="244" t="s">
        <v>77</v>
      </c>
      <c r="B73" s="188" t="s">
        <v>33</v>
      </c>
      <c r="C73" s="187" t="s">
        <v>23</v>
      </c>
      <c r="D73" s="213"/>
      <c r="E73" s="245"/>
      <c r="F73" s="245"/>
      <c r="G73" s="215">
        <f>SUM(G74)</f>
        <v>209</v>
      </c>
      <c r="H73" s="215">
        <f>SUM(H74)</f>
        <v>209</v>
      </c>
      <c r="I73" s="233">
        <f>SUM(I74)</f>
        <v>0</v>
      </c>
      <c r="J73" s="234">
        <f>SUM(J74)</f>
        <v>0</v>
      </c>
      <c r="K73" s="234">
        <f>SUM(K74)</f>
        <v>0</v>
      </c>
    </row>
    <row r="74" spans="1:49" x14ac:dyDescent="0.2">
      <c r="A74" s="225" t="s">
        <v>78</v>
      </c>
      <c r="B74" s="192" t="s">
        <v>33</v>
      </c>
      <c r="C74" s="191" t="s">
        <v>23</v>
      </c>
      <c r="D74" s="192" t="s">
        <v>79</v>
      </c>
      <c r="E74" s="192"/>
      <c r="F74" s="192"/>
      <c r="G74" s="219">
        <f t="shared" ref="G74:K75" si="3">G75</f>
        <v>209</v>
      </c>
      <c r="H74" s="219">
        <f t="shared" si="3"/>
        <v>209</v>
      </c>
      <c r="I74" s="235">
        <f t="shared" si="3"/>
        <v>0</v>
      </c>
      <c r="J74" s="236">
        <f t="shared" si="3"/>
        <v>0</v>
      </c>
      <c r="K74" s="236">
        <f t="shared" si="3"/>
        <v>0</v>
      </c>
    </row>
    <row r="75" spans="1:49" ht="33" customHeight="1" x14ac:dyDescent="0.2">
      <c r="A75" s="224" t="s">
        <v>80</v>
      </c>
      <c r="B75" s="220">
        <v>800</v>
      </c>
      <c r="C75" s="160" t="s">
        <v>23</v>
      </c>
      <c r="D75" s="37" t="s">
        <v>79</v>
      </c>
      <c r="E75" s="37" t="s">
        <v>81</v>
      </c>
      <c r="F75" s="37"/>
      <c r="G75" s="226">
        <f t="shared" si="3"/>
        <v>209</v>
      </c>
      <c r="H75" s="226">
        <f t="shared" si="3"/>
        <v>209</v>
      </c>
      <c r="I75" s="242">
        <f t="shared" si="3"/>
        <v>0</v>
      </c>
      <c r="J75" s="243">
        <f t="shared" si="3"/>
        <v>0</v>
      </c>
      <c r="K75" s="243">
        <f t="shared" si="3"/>
        <v>0</v>
      </c>
    </row>
    <row r="76" spans="1:49" s="198" customFormat="1" ht="26.25" customHeight="1" x14ac:dyDescent="0.2">
      <c r="A76" s="38" t="s">
        <v>32</v>
      </c>
      <c r="B76" s="222">
        <v>800</v>
      </c>
      <c r="C76" s="162" t="s">
        <v>23</v>
      </c>
      <c r="D76" s="69" t="s">
        <v>79</v>
      </c>
      <c r="E76" s="69" t="s">
        <v>81</v>
      </c>
      <c r="F76" s="69" t="s">
        <v>34</v>
      </c>
      <c r="G76" s="223">
        <f>SUM(H76:K76)</f>
        <v>209</v>
      </c>
      <c r="H76" s="227">
        <v>209</v>
      </c>
      <c r="I76" s="242"/>
      <c r="J76" s="243"/>
      <c r="K76" s="243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</row>
    <row r="77" spans="1:49" ht="15.75" x14ac:dyDescent="0.25">
      <c r="A77" s="186" t="s">
        <v>82</v>
      </c>
      <c r="B77" s="212">
        <v>800</v>
      </c>
      <c r="C77" s="187" t="s">
        <v>29</v>
      </c>
      <c r="D77" s="188"/>
      <c r="E77" s="188"/>
      <c r="F77" s="188"/>
      <c r="G77" s="215">
        <f>G78+G88+G101+G81</f>
        <v>6389</v>
      </c>
      <c r="H77" s="215">
        <f>H78+H88+H101+H81</f>
        <v>6389</v>
      </c>
      <c r="I77" s="215">
        <f>I78+I88+I101+I81</f>
        <v>0</v>
      </c>
      <c r="J77" s="215">
        <f>J78+J88+J101+J81</f>
        <v>0</v>
      </c>
      <c r="K77" s="215">
        <f>K78+K88+K101+K81</f>
        <v>0</v>
      </c>
    </row>
    <row r="78" spans="1:49" ht="15.75" hidden="1" x14ac:dyDescent="0.2">
      <c r="A78" s="157" t="s">
        <v>83</v>
      </c>
      <c r="B78" s="250">
        <v>800</v>
      </c>
      <c r="C78" s="251" t="s">
        <v>29</v>
      </c>
      <c r="D78" s="252" t="s">
        <v>15</v>
      </c>
      <c r="E78" s="252"/>
      <c r="F78" s="252"/>
      <c r="G78" s="340">
        <f t="shared" ref="G78:K79" si="4">SUM(G79)</f>
        <v>0</v>
      </c>
      <c r="H78" s="253">
        <f t="shared" si="4"/>
        <v>0</v>
      </c>
      <c r="I78" s="253">
        <f t="shared" si="4"/>
        <v>0</v>
      </c>
      <c r="J78" s="253">
        <f t="shared" si="4"/>
        <v>0</v>
      </c>
      <c r="K78" s="253">
        <f t="shared" si="4"/>
        <v>0</v>
      </c>
    </row>
    <row r="79" spans="1:49" ht="51" hidden="1" x14ac:dyDescent="0.2">
      <c r="A79" s="70" t="s">
        <v>84</v>
      </c>
      <c r="B79" s="220">
        <v>800</v>
      </c>
      <c r="C79" s="160" t="s">
        <v>29</v>
      </c>
      <c r="D79" s="37" t="s">
        <v>15</v>
      </c>
      <c r="E79" s="91" t="s">
        <v>85</v>
      </c>
      <c r="F79" s="91"/>
      <c r="G79" s="255">
        <f t="shared" si="4"/>
        <v>0</v>
      </c>
      <c r="H79" s="255">
        <f t="shared" si="4"/>
        <v>0</v>
      </c>
      <c r="I79" s="255">
        <f t="shared" si="4"/>
        <v>0</v>
      </c>
      <c r="J79" s="255">
        <f t="shared" si="4"/>
        <v>0</v>
      </c>
      <c r="K79" s="255">
        <f t="shared" si="4"/>
        <v>0</v>
      </c>
    </row>
    <row r="80" spans="1:49" ht="52.5" hidden="1" customHeight="1" x14ac:dyDescent="0.2">
      <c r="A80" s="38" t="s">
        <v>20</v>
      </c>
      <c r="B80" s="222">
        <v>800</v>
      </c>
      <c r="C80" s="162" t="s">
        <v>29</v>
      </c>
      <c r="D80" s="69" t="s">
        <v>15</v>
      </c>
      <c r="E80" s="93" t="s">
        <v>85</v>
      </c>
      <c r="F80" s="93" t="s">
        <v>21</v>
      </c>
      <c r="G80" s="223">
        <f>SUM(H80:K80)</f>
        <v>0</v>
      </c>
      <c r="H80" s="256"/>
      <c r="I80" s="256"/>
      <c r="J80" s="256"/>
      <c r="K80" s="256"/>
    </row>
    <row r="81" spans="1:49" x14ac:dyDescent="0.2">
      <c r="A81" s="225" t="s">
        <v>86</v>
      </c>
      <c r="B81" s="217">
        <v>800</v>
      </c>
      <c r="C81" s="191" t="s">
        <v>29</v>
      </c>
      <c r="D81" s="192" t="s">
        <v>87</v>
      </c>
      <c r="E81" s="192"/>
      <c r="F81" s="192"/>
      <c r="G81" s="257">
        <f>SUM(G84+G86+G82)</f>
        <v>250</v>
      </c>
      <c r="H81" s="257">
        <f t="shared" ref="H81:K81" si="5">SUM(H84+H86+H82)</f>
        <v>250</v>
      </c>
      <c r="I81" s="257">
        <f t="shared" si="5"/>
        <v>0</v>
      </c>
      <c r="J81" s="257">
        <f t="shared" si="5"/>
        <v>0</v>
      </c>
      <c r="K81" s="257">
        <f t="shared" si="5"/>
        <v>0</v>
      </c>
    </row>
    <row r="82" spans="1:49" ht="25.5" hidden="1" x14ac:dyDescent="0.2">
      <c r="A82" s="70" t="s">
        <v>288</v>
      </c>
      <c r="B82" s="220">
        <v>800</v>
      </c>
      <c r="C82" s="160" t="s">
        <v>29</v>
      </c>
      <c r="D82" s="37" t="s">
        <v>87</v>
      </c>
      <c r="E82" s="91" t="s">
        <v>287</v>
      </c>
      <c r="F82" s="91"/>
      <c r="G82" s="255">
        <f>SUM(G83)</f>
        <v>0</v>
      </c>
      <c r="H82" s="255">
        <f t="shared" ref="H82:K86" si="6">SUM(H83)</f>
        <v>0</v>
      </c>
      <c r="I82" s="255">
        <f t="shared" si="6"/>
        <v>0</v>
      </c>
      <c r="J82" s="255">
        <f t="shared" si="6"/>
        <v>0</v>
      </c>
      <c r="K82" s="255">
        <f t="shared" si="6"/>
        <v>0</v>
      </c>
    </row>
    <row r="83" spans="1:49" ht="25.5" hidden="1" x14ac:dyDescent="0.2">
      <c r="A83" s="38" t="s">
        <v>32</v>
      </c>
      <c r="B83" s="222">
        <v>800</v>
      </c>
      <c r="C83" s="162" t="s">
        <v>29</v>
      </c>
      <c r="D83" s="69" t="s">
        <v>87</v>
      </c>
      <c r="E83" s="93" t="s">
        <v>287</v>
      </c>
      <c r="F83" s="93" t="s">
        <v>34</v>
      </c>
      <c r="G83" s="223">
        <f>SUM(H83:K83)</f>
        <v>0</v>
      </c>
      <c r="H83" s="256"/>
      <c r="I83" s="256"/>
      <c r="J83" s="256"/>
      <c r="K83" s="256"/>
    </row>
    <row r="84" spans="1:49" ht="25.5" x14ac:dyDescent="0.2">
      <c r="A84" s="70" t="s">
        <v>88</v>
      </c>
      <c r="B84" s="220">
        <v>800</v>
      </c>
      <c r="C84" s="160" t="s">
        <v>29</v>
      </c>
      <c r="D84" s="37" t="s">
        <v>87</v>
      </c>
      <c r="E84" s="91" t="s">
        <v>89</v>
      </c>
      <c r="F84" s="91"/>
      <c r="G84" s="255">
        <f>SUM(G85)</f>
        <v>200</v>
      </c>
      <c r="H84" s="255">
        <f t="shared" si="6"/>
        <v>200</v>
      </c>
      <c r="I84" s="255">
        <f t="shared" si="6"/>
        <v>0</v>
      </c>
      <c r="J84" s="255">
        <f t="shared" si="6"/>
        <v>0</v>
      </c>
      <c r="K84" s="255">
        <f t="shared" si="6"/>
        <v>0</v>
      </c>
    </row>
    <row r="85" spans="1:49" ht="25.5" x14ac:dyDescent="0.2">
      <c r="A85" s="38" t="s">
        <v>32</v>
      </c>
      <c r="B85" s="222">
        <v>800</v>
      </c>
      <c r="C85" s="162" t="s">
        <v>29</v>
      </c>
      <c r="D85" s="69" t="s">
        <v>87</v>
      </c>
      <c r="E85" s="93" t="s">
        <v>89</v>
      </c>
      <c r="F85" s="93" t="s">
        <v>34</v>
      </c>
      <c r="G85" s="223">
        <f>SUM(H85:K85)</f>
        <v>200</v>
      </c>
      <c r="H85" s="256">
        <v>200</v>
      </c>
      <c r="I85" s="256"/>
      <c r="J85" s="256"/>
      <c r="K85" s="256"/>
    </row>
    <row r="86" spans="1:49" ht="38.25" x14ac:dyDescent="0.2">
      <c r="A86" s="258" t="s">
        <v>90</v>
      </c>
      <c r="B86" s="220">
        <v>800</v>
      </c>
      <c r="C86" s="160" t="s">
        <v>29</v>
      </c>
      <c r="D86" s="37" t="s">
        <v>87</v>
      </c>
      <c r="E86" s="91" t="s">
        <v>91</v>
      </c>
      <c r="F86" s="91"/>
      <c r="G86" s="255">
        <f>SUM(G87)</f>
        <v>50</v>
      </c>
      <c r="H86" s="255">
        <f t="shared" si="6"/>
        <v>50</v>
      </c>
      <c r="I86" s="255">
        <f t="shared" si="6"/>
        <v>0</v>
      </c>
      <c r="J86" s="255">
        <f t="shared" si="6"/>
        <v>0</v>
      </c>
      <c r="K86" s="255">
        <f t="shared" si="6"/>
        <v>0</v>
      </c>
    </row>
    <row r="87" spans="1:49" ht="25.5" x14ac:dyDescent="0.2">
      <c r="A87" s="38" t="s">
        <v>32</v>
      </c>
      <c r="B87" s="222">
        <v>800</v>
      </c>
      <c r="C87" s="162" t="s">
        <v>29</v>
      </c>
      <c r="D87" s="69" t="s">
        <v>87</v>
      </c>
      <c r="E87" s="93" t="s">
        <v>91</v>
      </c>
      <c r="F87" s="93" t="s">
        <v>34</v>
      </c>
      <c r="G87" s="223">
        <f>SUM(H87:K87)</f>
        <v>50</v>
      </c>
      <c r="H87" s="256">
        <v>50</v>
      </c>
      <c r="I87" s="256"/>
      <c r="J87" s="256"/>
      <c r="K87" s="256"/>
    </row>
    <row r="88" spans="1:49" s="201" customFormat="1" x14ac:dyDescent="0.2">
      <c r="A88" s="225" t="s">
        <v>92</v>
      </c>
      <c r="B88" s="217">
        <v>800</v>
      </c>
      <c r="C88" s="191" t="s">
        <v>29</v>
      </c>
      <c r="D88" s="192" t="s">
        <v>93</v>
      </c>
      <c r="E88" s="192"/>
      <c r="F88" s="192"/>
      <c r="G88" s="219">
        <f>G97+G104+G99+G89+G91+G93+G95</f>
        <v>6139</v>
      </c>
      <c r="H88" s="219">
        <f>H97+H104+H99+H89+H91+H93+H95</f>
        <v>6139</v>
      </c>
      <c r="I88" s="219">
        <f>I97+I104+I99+I89+I91+I93+I95</f>
        <v>0</v>
      </c>
      <c r="J88" s="219">
        <f>J97+J104+J99+J89+J91+J93+J95</f>
        <v>0</v>
      </c>
      <c r="K88" s="219">
        <f>K97+K104+K99+K89+K91+K93+K95</f>
        <v>0</v>
      </c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</row>
    <row r="89" spans="1:49" s="201" customFormat="1" ht="38.25" x14ac:dyDescent="0.2">
      <c r="A89" s="258" t="s">
        <v>94</v>
      </c>
      <c r="B89" s="220">
        <v>800</v>
      </c>
      <c r="C89" s="160" t="s">
        <v>29</v>
      </c>
      <c r="D89" s="37" t="s">
        <v>93</v>
      </c>
      <c r="E89" s="91" t="s">
        <v>95</v>
      </c>
      <c r="F89" s="91"/>
      <c r="G89" s="255">
        <f>SUM(G90)</f>
        <v>6139</v>
      </c>
      <c r="H89" s="255">
        <f>SUM(H90)</f>
        <v>6139</v>
      </c>
      <c r="I89" s="255">
        <f>SUM(I90)</f>
        <v>0</v>
      </c>
      <c r="J89" s="255">
        <f>SUM(J90)</f>
        <v>0</v>
      </c>
      <c r="K89" s="255">
        <f>SUM(K90)</f>
        <v>0</v>
      </c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</row>
    <row r="90" spans="1:49" s="201" customFormat="1" x14ac:dyDescent="0.2">
      <c r="A90" s="38" t="s">
        <v>71</v>
      </c>
      <c r="B90" s="222">
        <v>800</v>
      </c>
      <c r="C90" s="162" t="s">
        <v>29</v>
      </c>
      <c r="D90" s="69" t="s">
        <v>93</v>
      </c>
      <c r="E90" s="93" t="s">
        <v>95</v>
      </c>
      <c r="F90" s="93" t="s">
        <v>72</v>
      </c>
      <c r="G90" s="223">
        <f>SUM(H90:K90)</f>
        <v>6139</v>
      </c>
      <c r="H90" s="256">
        <v>6139</v>
      </c>
      <c r="I90" s="256"/>
      <c r="J90" s="256"/>
      <c r="K90" s="256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</row>
    <row r="91" spans="1:49" s="201" customFormat="1" ht="51" hidden="1" x14ac:dyDescent="0.2">
      <c r="A91" s="68" t="s">
        <v>96</v>
      </c>
      <c r="B91" s="259">
        <v>800</v>
      </c>
      <c r="C91" s="173" t="s">
        <v>29</v>
      </c>
      <c r="D91" s="91" t="s">
        <v>93</v>
      </c>
      <c r="E91" s="91" t="s">
        <v>97</v>
      </c>
      <c r="F91" s="92"/>
      <c r="G91" s="226">
        <f>SUM(G92)</f>
        <v>0</v>
      </c>
      <c r="H91" s="226">
        <f>SUM(H92)</f>
        <v>0</v>
      </c>
      <c r="I91" s="226">
        <f>SUM(I92)</f>
        <v>0</v>
      </c>
      <c r="J91" s="226">
        <f>SUM(J92)</f>
        <v>0</v>
      </c>
      <c r="K91" s="226">
        <f>SUM(K92)</f>
        <v>0</v>
      </c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</row>
    <row r="92" spans="1:49" s="201" customFormat="1" ht="25.5" hidden="1" x14ac:dyDescent="0.2">
      <c r="A92" s="38" t="s">
        <v>32</v>
      </c>
      <c r="B92" s="259">
        <v>800</v>
      </c>
      <c r="C92" s="174" t="s">
        <v>29</v>
      </c>
      <c r="D92" s="93" t="s">
        <v>93</v>
      </c>
      <c r="E92" s="93" t="s">
        <v>97</v>
      </c>
      <c r="F92" s="93" t="s">
        <v>34</v>
      </c>
      <c r="G92" s="223">
        <f>SUM(H92:K92)</f>
        <v>0</v>
      </c>
      <c r="H92" s="227"/>
      <c r="I92" s="227"/>
      <c r="J92" s="227"/>
      <c r="K92" s="227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</row>
    <row r="93" spans="1:49" s="201" customFormat="1" ht="51" hidden="1" x14ac:dyDescent="0.2">
      <c r="A93" s="90" t="s">
        <v>98</v>
      </c>
      <c r="B93" s="259">
        <v>800</v>
      </c>
      <c r="C93" s="173" t="s">
        <v>29</v>
      </c>
      <c r="D93" s="91" t="s">
        <v>93</v>
      </c>
      <c r="E93" s="91" t="s">
        <v>99</v>
      </c>
      <c r="F93" s="92"/>
      <c r="G93" s="226">
        <f>SUM(G94)</f>
        <v>0</v>
      </c>
      <c r="H93" s="226">
        <f>SUM(H94)</f>
        <v>0</v>
      </c>
      <c r="I93" s="226">
        <f>SUM(I94)</f>
        <v>0</v>
      </c>
      <c r="J93" s="226">
        <f>SUM(J94)</f>
        <v>0</v>
      </c>
      <c r="K93" s="226">
        <f>SUM(K94)</f>
        <v>0</v>
      </c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</row>
    <row r="94" spans="1:49" s="201" customFormat="1" ht="25.5" hidden="1" x14ac:dyDescent="0.2">
      <c r="A94" s="38" t="s">
        <v>32</v>
      </c>
      <c r="B94" s="259">
        <v>800</v>
      </c>
      <c r="C94" s="174" t="s">
        <v>29</v>
      </c>
      <c r="D94" s="93" t="s">
        <v>93</v>
      </c>
      <c r="E94" s="93" t="s">
        <v>99</v>
      </c>
      <c r="F94" s="93" t="s">
        <v>34</v>
      </c>
      <c r="G94" s="223">
        <f>SUM(H94:K94)</f>
        <v>0</v>
      </c>
      <c r="H94" s="227"/>
      <c r="I94" s="227"/>
      <c r="J94" s="227"/>
      <c r="K94" s="227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</row>
    <row r="95" spans="1:49" s="201" customFormat="1" ht="76.5" hidden="1" x14ac:dyDescent="0.2">
      <c r="A95" s="90" t="s">
        <v>100</v>
      </c>
      <c r="B95" s="259">
        <v>800</v>
      </c>
      <c r="C95" s="173" t="s">
        <v>29</v>
      </c>
      <c r="D95" s="91" t="s">
        <v>93</v>
      </c>
      <c r="E95" s="91" t="s">
        <v>101</v>
      </c>
      <c r="F95" s="92"/>
      <c r="G95" s="226">
        <f>SUM(G96)</f>
        <v>0</v>
      </c>
      <c r="H95" s="226">
        <f>SUM(H96)</f>
        <v>0</v>
      </c>
      <c r="I95" s="226">
        <f>SUM(I96)</f>
        <v>0</v>
      </c>
      <c r="J95" s="226">
        <f>SUM(J96)</f>
        <v>0</v>
      </c>
      <c r="K95" s="226">
        <f>SUM(K96)</f>
        <v>0</v>
      </c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</row>
    <row r="96" spans="1:49" s="201" customFormat="1" ht="25.5" hidden="1" x14ac:dyDescent="0.2">
      <c r="A96" s="38" t="s">
        <v>32</v>
      </c>
      <c r="B96" s="259">
        <v>800</v>
      </c>
      <c r="C96" s="174" t="s">
        <v>29</v>
      </c>
      <c r="D96" s="93" t="s">
        <v>93</v>
      </c>
      <c r="E96" s="93" t="s">
        <v>101</v>
      </c>
      <c r="F96" s="93" t="s">
        <v>34</v>
      </c>
      <c r="G96" s="223">
        <f>SUM(H96:K96)</f>
        <v>0</v>
      </c>
      <c r="H96" s="227"/>
      <c r="I96" s="227"/>
      <c r="J96" s="227"/>
      <c r="K96" s="227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</row>
    <row r="97" spans="1:49" s="197" customFormat="1" ht="51" hidden="1" x14ac:dyDescent="0.2">
      <c r="A97" s="68" t="s">
        <v>102</v>
      </c>
      <c r="B97" s="220">
        <v>800</v>
      </c>
      <c r="C97" s="160" t="s">
        <v>29</v>
      </c>
      <c r="D97" s="37" t="s">
        <v>93</v>
      </c>
      <c r="E97" s="91" t="s">
        <v>103</v>
      </c>
      <c r="F97" s="37"/>
      <c r="G97" s="226">
        <f>G98</f>
        <v>0</v>
      </c>
      <c r="H97" s="226">
        <f>H98</f>
        <v>0</v>
      </c>
      <c r="I97" s="242">
        <f>I98</f>
        <v>0</v>
      </c>
      <c r="J97" s="243">
        <f>J98</f>
        <v>0</v>
      </c>
      <c r="K97" s="243">
        <f>K98</f>
        <v>0</v>
      </c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</row>
    <row r="98" spans="1:49" s="198" customFormat="1" hidden="1" x14ac:dyDescent="0.2">
      <c r="A98" s="95" t="s">
        <v>71</v>
      </c>
      <c r="B98" s="222">
        <v>800</v>
      </c>
      <c r="C98" s="162" t="s">
        <v>29</v>
      </c>
      <c r="D98" s="69" t="s">
        <v>93</v>
      </c>
      <c r="E98" s="93" t="s">
        <v>103</v>
      </c>
      <c r="F98" s="69" t="s">
        <v>72</v>
      </c>
      <c r="G98" s="223">
        <f>SUM(H98:K98)</f>
        <v>0</v>
      </c>
      <c r="H98" s="227"/>
      <c r="I98" s="242"/>
      <c r="J98" s="243"/>
      <c r="K98" s="243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</row>
    <row r="99" spans="1:49" s="198" customFormat="1" ht="63.75" hidden="1" x14ac:dyDescent="0.2">
      <c r="A99" s="68" t="s">
        <v>104</v>
      </c>
      <c r="B99" s="220">
        <v>800</v>
      </c>
      <c r="C99" s="160" t="s">
        <v>29</v>
      </c>
      <c r="D99" s="37" t="s">
        <v>93</v>
      </c>
      <c r="E99" s="91" t="s">
        <v>105</v>
      </c>
      <c r="F99" s="37"/>
      <c r="G99" s="226">
        <f>G100</f>
        <v>0</v>
      </c>
      <c r="H99" s="226">
        <f>H100</f>
        <v>0</v>
      </c>
      <c r="I99" s="242">
        <f>I100</f>
        <v>0</v>
      </c>
      <c r="J99" s="243">
        <f>J100</f>
        <v>0</v>
      </c>
      <c r="K99" s="243">
        <f>K100</f>
        <v>0</v>
      </c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</row>
    <row r="100" spans="1:49" s="198" customFormat="1" hidden="1" x14ac:dyDescent="0.2">
      <c r="A100" s="95" t="s">
        <v>71</v>
      </c>
      <c r="B100" s="222">
        <v>800</v>
      </c>
      <c r="C100" s="162" t="s">
        <v>29</v>
      </c>
      <c r="D100" s="69" t="s">
        <v>93</v>
      </c>
      <c r="E100" s="93" t="s">
        <v>105</v>
      </c>
      <c r="F100" s="69" t="s">
        <v>72</v>
      </c>
      <c r="G100" s="223">
        <f>SUM(H100:K100)</f>
        <v>0</v>
      </c>
      <c r="H100" s="227"/>
      <c r="I100" s="242"/>
      <c r="J100" s="243"/>
      <c r="K100" s="243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</row>
    <row r="101" spans="1:49" s="201" customFormat="1" hidden="1" x14ac:dyDescent="0.2">
      <c r="A101" s="260" t="s">
        <v>106</v>
      </c>
      <c r="B101" s="217">
        <v>800</v>
      </c>
      <c r="C101" s="191" t="s">
        <v>29</v>
      </c>
      <c r="D101" s="192" t="s">
        <v>107</v>
      </c>
      <c r="E101" s="192"/>
      <c r="F101" s="192"/>
      <c r="G101" s="219">
        <f t="shared" ref="G101:K102" si="7">G102</f>
        <v>0</v>
      </c>
      <c r="H101" s="219">
        <f t="shared" si="7"/>
        <v>0</v>
      </c>
      <c r="I101" s="235">
        <f t="shared" si="7"/>
        <v>0</v>
      </c>
      <c r="J101" s="236">
        <f t="shared" si="7"/>
        <v>0</v>
      </c>
      <c r="K101" s="236">
        <f t="shared" si="7"/>
        <v>0</v>
      </c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</row>
    <row r="102" spans="1:49" s="197" customFormat="1" ht="63.75" hidden="1" x14ac:dyDescent="0.2">
      <c r="A102" s="68" t="s">
        <v>108</v>
      </c>
      <c r="B102" s="220">
        <v>800</v>
      </c>
      <c r="C102" s="160" t="s">
        <v>29</v>
      </c>
      <c r="D102" s="37" t="s">
        <v>107</v>
      </c>
      <c r="E102" s="37" t="s">
        <v>109</v>
      </c>
      <c r="F102" s="37"/>
      <c r="G102" s="226">
        <f t="shared" si="7"/>
        <v>0</v>
      </c>
      <c r="H102" s="226">
        <f t="shared" si="7"/>
        <v>0</v>
      </c>
      <c r="I102" s="242">
        <f t="shared" si="7"/>
        <v>0</v>
      </c>
      <c r="J102" s="243">
        <f t="shared" si="7"/>
        <v>0</v>
      </c>
      <c r="K102" s="243">
        <f t="shared" si="7"/>
        <v>0</v>
      </c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</row>
    <row r="103" spans="1:49" s="198" customFormat="1" hidden="1" x14ac:dyDescent="0.2">
      <c r="A103" s="95" t="s">
        <v>71</v>
      </c>
      <c r="B103" s="222">
        <v>800</v>
      </c>
      <c r="C103" s="162" t="s">
        <v>29</v>
      </c>
      <c r="D103" s="69" t="s">
        <v>107</v>
      </c>
      <c r="E103" s="69" t="s">
        <v>109</v>
      </c>
      <c r="F103" s="69" t="s">
        <v>72</v>
      </c>
      <c r="G103" s="223">
        <f>SUM(H103:K103)</f>
        <v>0</v>
      </c>
      <c r="H103" s="227"/>
      <c r="I103" s="242"/>
      <c r="J103" s="243"/>
      <c r="K103" s="24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</row>
    <row r="104" spans="1:49" s="197" customFormat="1" ht="63.75" hidden="1" x14ac:dyDescent="0.2">
      <c r="A104" s="68" t="s">
        <v>104</v>
      </c>
      <c r="B104" s="220">
        <v>800</v>
      </c>
      <c r="C104" s="160" t="s">
        <v>29</v>
      </c>
      <c r="D104" s="37" t="s">
        <v>93</v>
      </c>
      <c r="E104" s="91" t="s">
        <v>105</v>
      </c>
      <c r="F104" s="37"/>
      <c r="G104" s="226">
        <f>G105</f>
        <v>0</v>
      </c>
      <c r="H104" s="226">
        <f>H105</f>
        <v>0</v>
      </c>
      <c r="I104" s="242">
        <f>I105</f>
        <v>0</v>
      </c>
      <c r="J104" s="243">
        <f>J105</f>
        <v>0</v>
      </c>
      <c r="K104" s="243">
        <f>K105</f>
        <v>0</v>
      </c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</row>
    <row r="105" spans="1:49" s="198" customFormat="1" hidden="1" x14ac:dyDescent="0.2">
      <c r="A105" s="95" t="s">
        <v>71</v>
      </c>
      <c r="B105" s="222">
        <v>800</v>
      </c>
      <c r="C105" s="162" t="s">
        <v>29</v>
      </c>
      <c r="D105" s="69" t="s">
        <v>93</v>
      </c>
      <c r="E105" s="93" t="s">
        <v>105</v>
      </c>
      <c r="F105" s="69" t="s">
        <v>72</v>
      </c>
      <c r="G105" s="280"/>
      <c r="H105" s="227"/>
      <c r="I105" s="242"/>
      <c r="J105" s="243"/>
      <c r="K105" s="243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</row>
    <row r="106" spans="1:49" ht="15.75" x14ac:dyDescent="0.2">
      <c r="A106" s="244" t="s">
        <v>110</v>
      </c>
      <c r="B106" s="188" t="s">
        <v>33</v>
      </c>
      <c r="C106" s="187" t="s">
        <v>87</v>
      </c>
      <c r="D106" s="213"/>
      <c r="E106" s="188"/>
      <c r="F106" s="188"/>
      <c r="G106" s="215">
        <f>SUM(G155+G107+G110+G188)</f>
        <v>20891.950109999998</v>
      </c>
      <c r="H106" s="214">
        <f>SUM(H155+H107+H110+H188)</f>
        <v>11954.400109999999</v>
      </c>
      <c r="I106" s="264">
        <f>SUM(I155+I107+I110+I188)</f>
        <v>3231.4870000000001</v>
      </c>
      <c r="J106" s="264">
        <f>SUM(J155+J107+J110+J188)</f>
        <v>105.26300000000001</v>
      </c>
      <c r="K106" s="264">
        <f>SUM(K155+K107+K110+K188)</f>
        <v>5600.8</v>
      </c>
    </row>
    <row r="107" spans="1:49" ht="13.5" hidden="1" customHeight="1" x14ac:dyDescent="0.2">
      <c r="A107" s="225" t="s">
        <v>111</v>
      </c>
      <c r="B107" s="192" t="s">
        <v>33</v>
      </c>
      <c r="C107" s="191" t="s">
        <v>87</v>
      </c>
      <c r="D107" s="191" t="s">
        <v>15</v>
      </c>
      <c r="E107" s="192"/>
      <c r="F107" s="192"/>
      <c r="G107" s="219">
        <f t="shared" ref="G107:K108" si="8">G108</f>
        <v>0</v>
      </c>
      <c r="H107" s="219">
        <f t="shared" si="8"/>
        <v>0</v>
      </c>
      <c r="I107" s="235">
        <f t="shared" si="8"/>
        <v>0</v>
      </c>
      <c r="J107" s="236">
        <f t="shared" si="8"/>
        <v>0</v>
      </c>
      <c r="K107" s="236">
        <f t="shared" si="8"/>
        <v>0</v>
      </c>
    </row>
    <row r="108" spans="1:49" ht="67.5" hidden="1" customHeight="1" x14ac:dyDescent="0.2">
      <c r="A108" s="68" t="s">
        <v>112</v>
      </c>
      <c r="B108" s="37" t="s">
        <v>33</v>
      </c>
      <c r="C108" s="160" t="s">
        <v>87</v>
      </c>
      <c r="D108" s="160" t="s">
        <v>15</v>
      </c>
      <c r="E108" s="37" t="s">
        <v>113</v>
      </c>
      <c r="F108" s="37"/>
      <c r="G108" s="226">
        <f t="shared" si="8"/>
        <v>0</v>
      </c>
      <c r="H108" s="226">
        <f t="shared" si="8"/>
        <v>0</v>
      </c>
      <c r="I108" s="242">
        <f t="shared" si="8"/>
        <v>0</v>
      </c>
      <c r="J108" s="243">
        <f t="shared" si="8"/>
        <v>0</v>
      </c>
      <c r="K108" s="243">
        <f t="shared" si="8"/>
        <v>0</v>
      </c>
    </row>
    <row r="109" spans="1:49" ht="26.25" hidden="1" customHeight="1" x14ac:dyDescent="0.2">
      <c r="A109" s="38" t="s">
        <v>32</v>
      </c>
      <c r="B109" s="69" t="s">
        <v>33</v>
      </c>
      <c r="C109" s="162" t="s">
        <v>87</v>
      </c>
      <c r="D109" s="162" t="s">
        <v>15</v>
      </c>
      <c r="E109" s="69" t="s">
        <v>113</v>
      </c>
      <c r="F109" s="69" t="s">
        <v>34</v>
      </c>
      <c r="G109" s="223">
        <f>SUM(H109:K109)</f>
        <v>0</v>
      </c>
      <c r="H109" s="227"/>
      <c r="I109" s="242"/>
      <c r="J109" s="243"/>
      <c r="K109" s="243"/>
    </row>
    <row r="110" spans="1:49" ht="13.5" customHeight="1" x14ac:dyDescent="0.2">
      <c r="A110" s="225" t="s">
        <v>114</v>
      </c>
      <c r="B110" s="192" t="s">
        <v>33</v>
      </c>
      <c r="C110" s="191" t="s">
        <v>87</v>
      </c>
      <c r="D110" s="191" t="s">
        <v>17</v>
      </c>
      <c r="E110" s="192"/>
      <c r="F110" s="192"/>
      <c r="G110" s="219">
        <f>G147+G149+G151+G125+G131+G134+G136+G111+G115+G119+G138+G140+G142+G144+G127+G129+G117+G121+G153+G123</f>
        <v>4274.2629999999999</v>
      </c>
      <c r="H110" s="219">
        <f t="shared" ref="H110:K110" si="9">H147+H149+H151+H125+H131+H134+H136+H111+H115+H119+H138+H140+H142+H144+H127+H129+H117+H121+H153+H123</f>
        <v>1169</v>
      </c>
      <c r="I110" s="219">
        <f t="shared" si="9"/>
        <v>2000</v>
      </c>
      <c r="J110" s="219">
        <f t="shared" si="9"/>
        <v>105.26300000000001</v>
      </c>
      <c r="K110" s="219">
        <f t="shared" si="9"/>
        <v>1000</v>
      </c>
    </row>
    <row r="111" spans="1:49" ht="38.25" hidden="1" x14ac:dyDescent="0.2">
      <c r="A111" s="79" t="s">
        <v>115</v>
      </c>
      <c r="B111" s="37" t="s">
        <v>33</v>
      </c>
      <c r="C111" s="160" t="s">
        <v>87</v>
      </c>
      <c r="D111" s="160" t="s">
        <v>17</v>
      </c>
      <c r="E111" s="37" t="s">
        <v>116</v>
      </c>
      <c r="F111" s="69"/>
      <c r="G111" s="341">
        <f>SUM(G112)</f>
        <v>0</v>
      </c>
      <c r="H111" s="261">
        <f>SUM(H112)</f>
        <v>0</v>
      </c>
      <c r="I111" s="261">
        <f>SUM(I112)</f>
        <v>0</v>
      </c>
      <c r="J111" s="261">
        <f>SUM(J112)</f>
        <v>0</v>
      </c>
      <c r="K111" s="261">
        <f>SUM(K112)</f>
        <v>0</v>
      </c>
    </row>
    <row r="112" spans="1:49" ht="25.5" hidden="1" x14ac:dyDescent="0.2">
      <c r="A112" s="80" t="s">
        <v>32</v>
      </c>
      <c r="B112" s="69" t="s">
        <v>33</v>
      </c>
      <c r="C112" s="162" t="s">
        <v>87</v>
      </c>
      <c r="D112" s="162" t="s">
        <v>17</v>
      </c>
      <c r="E112" s="69" t="s">
        <v>116</v>
      </c>
      <c r="F112" s="69" t="s">
        <v>34</v>
      </c>
      <c r="G112" s="223">
        <f>SUM(H112:L112)</f>
        <v>0</v>
      </c>
      <c r="H112" s="262"/>
      <c r="I112" s="262"/>
      <c r="J112" s="262"/>
      <c r="K112" s="262"/>
    </row>
    <row r="113" spans="1:49" hidden="1" x14ac:dyDescent="0.2">
      <c r="A113" s="80"/>
      <c r="B113" s="69"/>
      <c r="C113" s="162"/>
      <c r="D113" s="162"/>
      <c r="E113" s="69"/>
      <c r="F113" s="69"/>
      <c r="G113" s="223"/>
      <c r="H113" s="262"/>
      <c r="I113" s="262"/>
      <c r="J113" s="262"/>
      <c r="K113" s="262"/>
    </row>
    <row r="114" spans="1:49" hidden="1" x14ac:dyDescent="0.2">
      <c r="A114" s="80"/>
      <c r="B114" s="69"/>
      <c r="C114" s="162"/>
      <c r="D114" s="162"/>
      <c r="E114" s="69"/>
      <c r="F114" s="69"/>
      <c r="G114" s="223"/>
      <c r="H114" s="262"/>
      <c r="I114" s="262"/>
      <c r="J114" s="262"/>
      <c r="K114" s="262"/>
    </row>
    <row r="115" spans="1:49" ht="38.25" x14ac:dyDescent="0.2">
      <c r="A115" s="79" t="s">
        <v>117</v>
      </c>
      <c r="B115" s="37" t="s">
        <v>33</v>
      </c>
      <c r="C115" s="160" t="s">
        <v>87</v>
      </c>
      <c r="D115" s="160" t="s">
        <v>17</v>
      </c>
      <c r="E115" s="37" t="s">
        <v>118</v>
      </c>
      <c r="F115" s="69"/>
      <c r="G115" s="341">
        <f>SUM(G116)</f>
        <v>2000</v>
      </c>
      <c r="H115" s="261">
        <f>SUM(H116)</f>
        <v>0</v>
      </c>
      <c r="I115" s="261">
        <f>SUM(I116)</f>
        <v>2000</v>
      </c>
      <c r="J115" s="261">
        <f>SUM(J116)</f>
        <v>0</v>
      </c>
      <c r="K115" s="261">
        <f>SUM(K116)</f>
        <v>0</v>
      </c>
    </row>
    <row r="116" spans="1:49" ht="25.5" x14ac:dyDescent="0.2">
      <c r="A116" s="80" t="s">
        <v>32</v>
      </c>
      <c r="B116" s="69" t="s">
        <v>33</v>
      </c>
      <c r="C116" s="162" t="s">
        <v>87</v>
      </c>
      <c r="D116" s="162" t="s">
        <v>17</v>
      </c>
      <c r="E116" s="69" t="s">
        <v>118</v>
      </c>
      <c r="F116" s="69" t="s">
        <v>34</v>
      </c>
      <c r="G116" s="223">
        <f>SUM(H116:L116)</f>
        <v>2000</v>
      </c>
      <c r="H116" s="262"/>
      <c r="I116" s="262">
        <v>2000</v>
      </c>
      <c r="J116" s="262"/>
      <c r="K116" s="262"/>
    </row>
    <row r="117" spans="1:49" ht="38.25" x14ac:dyDescent="0.2">
      <c r="A117" s="79" t="s">
        <v>119</v>
      </c>
      <c r="B117" s="37" t="s">
        <v>33</v>
      </c>
      <c r="C117" s="160" t="s">
        <v>87</v>
      </c>
      <c r="D117" s="160" t="s">
        <v>17</v>
      </c>
      <c r="E117" s="37" t="s">
        <v>120</v>
      </c>
      <c r="F117" s="69"/>
      <c r="G117" s="341">
        <f>SUM(G118)</f>
        <v>105.26300000000001</v>
      </c>
      <c r="H117" s="261">
        <f>SUM(H118)</f>
        <v>0</v>
      </c>
      <c r="I117" s="261">
        <f>SUM(I118)</f>
        <v>0</v>
      </c>
      <c r="J117" s="261">
        <f>SUM(J118)</f>
        <v>105.26300000000001</v>
      </c>
      <c r="K117" s="261">
        <f>SUM(K118)</f>
        <v>0</v>
      </c>
    </row>
    <row r="118" spans="1:49" ht="25.5" x14ac:dyDescent="0.2">
      <c r="A118" s="80" t="s">
        <v>32</v>
      </c>
      <c r="B118" s="69" t="s">
        <v>33</v>
      </c>
      <c r="C118" s="162" t="s">
        <v>87</v>
      </c>
      <c r="D118" s="162" t="s">
        <v>17</v>
      </c>
      <c r="E118" s="69" t="s">
        <v>120</v>
      </c>
      <c r="F118" s="69" t="s">
        <v>34</v>
      </c>
      <c r="G118" s="223">
        <f>SUM(H118:L118)</f>
        <v>105.26300000000001</v>
      </c>
      <c r="H118" s="262"/>
      <c r="I118" s="262"/>
      <c r="J118" s="262">
        <v>105.26300000000001</v>
      </c>
      <c r="K118" s="262"/>
    </row>
    <row r="119" spans="1:49" ht="51" hidden="1" x14ac:dyDescent="0.2">
      <c r="A119" s="79" t="s">
        <v>121</v>
      </c>
      <c r="B119" s="37" t="s">
        <v>33</v>
      </c>
      <c r="C119" s="160" t="s">
        <v>87</v>
      </c>
      <c r="D119" s="160" t="s">
        <v>17</v>
      </c>
      <c r="E119" s="37" t="s">
        <v>122</v>
      </c>
      <c r="F119" s="69"/>
      <c r="G119" s="341">
        <f>SUM(G120)</f>
        <v>0</v>
      </c>
      <c r="H119" s="261">
        <f>SUM(H120)</f>
        <v>0</v>
      </c>
      <c r="I119" s="261">
        <f>SUM(I120)</f>
        <v>0</v>
      </c>
      <c r="J119" s="261">
        <f>SUM(J120)</f>
        <v>0</v>
      </c>
      <c r="K119" s="261">
        <f>SUM(K120)</f>
        <v>0</v>
      </c>
    </row>
    <row r="120" spans="1:49" ht="25.5" hidden="1" x14ac:dyDescent="0.2">
      <c r="A120" s="80" t="s">
        <v>32</v>
      </c>
      <c r="B120" s="69" t="s">
        <v>33</v>
      </c>
      <c r="C120" s="162" t="s">
        <v>87</v>
      </c>
      <c r="D120" s="162" t="s">
        <v>17</v>
      </c>
      <c r="E120" s="69" t="s">
        <v>122</v>
      </c>
      <c r="F120" s="69" t="s">
        <v>34</v>
      </c>
      <c r="G120" s="223">
        <f>SUM(H120:L120)</f>
        <v>0</v>
      </c>
      <c r="H120" s="262"/>
      <c r="I120" s="262"/>
      <c r="J120" s="262"/>
      <c r="K120" s="262"/>
    </row>
    <row r="121" spans="1:49" ht="51" hidden="1" x14ac:dyDescent="0.2">
      <c r="A121" s="79" t="s">
        <v>123</v>
      </c>
      <c r="B121" s="37" t="s">
        <v>33</v>
      </c>
      <c r="C121" s="160" t="s">
        <v>87</v>
      </c>
      <c r="D121" s="160" t="s">
        <v>17</v>
      </c>
      <c r="E121" s="37" t="s">
        <v>124</v>
      </c>
      <c r="F121" s="69"/>
      <c r="G121" s="341">
        <f>SUM(G122)</f>
        <v>0</v>
      </c>
      <c r="H121" s="261">
        <f>SUM(H122)</f>
        <v>0</v>
      </c>
      <c r="I121" s="261">
        <f>SUM(I122)</f>
        <v>0</v>
      </c>
      <c r="J121" s="261">
        <f>SUM(J122)</f>
        <v>0</v>
      </c>
      <c r="K121" s="261">
        <f>SUM(K122)</f>
        <v>0</v>
      </c>
    </row>
    <row r="122" spans="1:49" ht="25.5" hidden="1" x14ac:dyDescent="0.2">
      <c r="A122" s="80" t="s">
        <v>32</v>
      </c>
      <c r="B122" s="69" t="s">
        <v>33</v>
      </c>
      <c r="C122" s="162" t="s">
        <v>87</v>
      </c>
      <c r="D122" s="162" t="s">
        <v>17</v>
      </c>
      <c r="E122" s="69" t="s">
        <v>124</v>
      </c>
      <c r="F122" s="69" t="s">
        <v>34</v>
      </c>
      <c r="G122" s="223">
        <f>SUM(H122:L122)</f>
        <v>0</v>
      </c>
      <c r="H122" s="262"/>
      <c r="I122" s="262"/>
      <c r="J122" s="262"/>
      <c r="K122" s="262"/>
    </row>
    <row r="123" spans="1:49" ht="25.5" hidden="1" x14ac:dyDescent="0.2">
      <c r="A123" s="337" t="s">
        <v>289</v>
      </c>
      <c r="B123" s="37" t="s">
        <v>33</v>
      </c>
      <c r="C123" s="160" t="s">
        <v>87</v>
      </c>
      <c r="D123" s="160" t="s">
        <v>17</v>
      </c>
      <c r="E123" s="37" t="s">
        <v>290</v>
      </c>
      <c r="F123" s="69"/>
      <c r="G123" s="341">
        <f>SUM(G124)</f>
        <v>0</v>
      </c>
      <c r="H123" s="261">
        <f>SUM(H124)</f>
        <v>0</v>
      </c>
      <c r="I123" s="261">
        <f>SUM(I124)</f>
        <v>0</v>
      </c>
      <c r="J123" s="261">
        <f>SUM(J124)</f>
        <v>0</v>
      </c>
      <c r="K123" s="261">
        <f>SUM(K124)</f>
        <v>0</v>
      </c>
    </row>
    <row r="124" spans="1:49" hidden="1" x14ac:dyDescent="0.2">
      <c r="A124" s="336"/>
      <c r="B124" s="69" t="s">
        <v>33</v>
      </c>
      <c r="C124" s="162" t="s">
        <v>87</v>
      </c>
      <c r="D124" s="162" t="s">
        <v>17</v>
      </c>
      <c r="E124" s="69" t="s">
        <v>290</v>
      </c>
      <c r="F124" s="69" t="s">
        <v>34</v>
      </c>
      <c r="G124" s="223">
        <f>SUM(H124:L124)</f>
        <v>0</v>
      </c>
      <c r="H124" s="262"/>
      <c r="I124" s="262"/>
      <c r="J124" s="262"/>
      <c r="K124" s="262"/>
    </row>
    <row r="125" spans="1:49" ht="35.25" customHeight="1" x14ac:dyDescent="0.2">
      <c r="A125" s="68" t="s">
        <v>125</v>
      </c>
      <c r="B125" s="37" t="s">
        <v>33</v>
      </c>
      <c r="C125" s="160" t="s">
        <v>87</v>
      </c>
      <c r="D125" s="160" t="s">
        <v>17</v>
      </c>
      <c r="E125" s="37" t="s">
        <v>126</v>
      </c>
      <c r="F125" s="37"/>
      <c r="G125" s="255">
        <f>G126</f>
        <v>599</v>
      </c>
      <c r="H125" s="254">
        <f>H126</f>
        <v>599</v>
      </c>
      <c r="I125" s="265">
        <f>I126</f>
        <v>0</v>
      </c>
      <c r="J125" s="255">
        <f>J126</f>
        <v>0</v>
      </c>
      <c r="K125" s="255">
        <f>K126</f>
        <v>0</v>
      </c>
    </row>
    <row r="126" spans="1:49" ht="24.75" customHeight="1" x14ac:dyDescent="0.2">
      <c r="A126" s="80" t="s">
        <v>32</v>
      </c>
      <c r="B126" s="69" t="s">
        <v>33</v>
      </c>
      <c r="C126" s="162" t="s">
        <v>87</v>
      </c>
      <c r="D126" s="162" t="s">
        <v>17</v>
      </c>
      <c r="E126" s="69" t="s">
        <v>126</v>
      </c>
      <c r="F126" s="69" t="s">
        <v>34</v>
      </c>
      <c r="G126" s="223">
        <f>SUM(H126:L126)</f>
        <v>599</v>
      </c>
      <c r="H126" s="227">
        <v>599</v>
      </c>
      <c r="I126" s="227"/>
      <c r="J126" s="241"/>
      <c r="K126" s="241"/>
    </row>
    <row r="127" spans="1:49" s="198" customFormat="1" ht="38.25" hidden="1" x14ac:dyDescent="0.2">
      <c r="A127" s="90" t="s">
        <v>275</v>
      </c>
      <c r="B127" s="37" t="s">
        <v>33</v>
      </c>
      <c r="C127" s="160" t="s">
        <v>87</v>
      </c>
      <c r="D127" s="160" t="s">
        <v>17</v>
      </c>
      <c r="E127" s="103" t="s">
        <v>277</v>
      </c>
      <c r="F127" s="37"/>
      <c r="G127" s="226">
        <f>G128</f>
        <v>0</v>
      </c>
      <c r="H127" s="226">
        <f>H128</f>
        <v>0</v>
      </c>
      <c r="I127" s="242">
        <f>I128</f>
        <v>0</v>
      </c>
      <c r="J127" s="243">
        <f>J128</f>
        <v>0</v>
      </c>
      <c r="K127" s="243">
        <f>K128</f>
        <v>0</v>
      </c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</row>
    <row r="128" spans="1:49" s="198" customFormat="1" ht="25.5" hidden="1" x14ac:dyDescent="0.2">
      <c r="A128" s="38" t="s">
        <v>32</v>
      </c>
      <c r="B128" s="69" t="s">
        <v>33</v>
      </c>
      <c r="C128" s="162" t="s">
        <v>87</v>
      </c>
      <c r="D128" s="162" t="s">
        <v>17</v>
      </c>
      <c r="E128" s="104" t="s">
        <v>277</v>
      </c>
      <c r="F128" s="69" t="s">
        <v>34</v>
      </c>
      <c r="G128" s="223">
        <f>SUM(H128:K128)</f>
        <v>0</v>
      </c>
      <c r="H128" s="227"/>
      <c r="I128" s="242"/>
      <c r="J128" s="243"/>
      <c r="K128" s="243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</row>
    <row r="129" spans="1:49" s="198" customFormat="1" ht="38.25" hidden="1" x14ac:dyDescent="0.2">
      <c r="A129" s="90" t="s">
        <v>276</v>
      </c>
      <c r="B129" s="37" t="s">
        <v>33</v>
      </c>
      <c r="C129" s="160" t="s">
        <v>87</v>
      </c>
      <c r="D129" s="160" t="s">
        <v>17</v>
      </c>
      <c r="E129" s="103" t="s">
        <v>278</v>
      </c>
      <c r="F129" s="37"/>
      <c r="G129" s="226">
        <f>G130</f>
        <v>0</v>
      </c>
      <c r="H129" s="226">
        <f>H130</f>
        <v>0</v>
      </c>
      <c r="I129" s="242">
        <f>I130</f>
        <v>0</v>
      </c>
      <c r="J129" s="243">
        <f>J130</f>
        <v>0</v>
      </c>
      <c r="K129" s="243">
        <f>K130</f>
        <v>0</v>
      </c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</row>
    <row r="130" spans="1:49" s="198" customFormat="1" ht="25.5" hidden="1" x14ac:dyDescent="0.2">
      <c r="A130" s="38" t="s">
        <v>32</v>
      </c>
      <c r="B130" s="69" t="s">
        <v>33</v>
      </c>
      <c r="C130" s="162" t="s">
        <v>87</v>
      </c>
      <c r="D130" s="162" t="s">
        <v>17</v>
      </c>
      <c r="E130" s="104" t="s">
        <v>278</v>
      </c>
      <c r="F130" s="69" t="s">
        <v>34</v>
      </c>
      <c r="G130" s="223">
        <f>SUM(H130:K130)</f>
        <v>0</v>
      </c>
      <c r="H130" s="227"/>
      <c r="I130" s="242"/>
      <c r="J130" s="243"/>
      <c r="K130" s="243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</row>
    <row r="131" spans="1:49" ht="25.5" x14ac:dyDescent="0.2">
      <c r="A131" s="68" t="s">
        <v>127</v>
      </c>
      <c r="B131" s="37" t="s">
        <v>33</v>
      </c>
      <c r="C131" s="160" t="s">
        <v>87</v>
      </c>
      <c r="D131" s="160" t="s">
        <v>17</v>
      </c>
      <c r="E131" s="37" t="s">
        <v>128</v>
      </c>
      <c r="F131" s="37"/>
      <c r="G131" s="255">
        <f>G132+G133</f>
        <v>1570</v>
      </c>
      <c r="H131" s="255">
        <f>H132+H133</f>
        <v>570</v>
      </c>
      <c r="I131" s="255">
        <f>I132+I133</f>
        <v>0</v>
      </c>
      <c r="J131" s="255">
        <f>J132+J133</f>
        <v>0</v>
      </c>
      <c r="K131" s="255">
        <f>K132+K133</f>
        <v>1000</v>
      </c>
    </row>
    <row r="132" spans="1:49" x14ac:dyDescent="0.2">
      <c r="A132" s="95" t="s">
        <v>71</v>
      </c>
      <c r="B132" s="69" t="s">
        <v>33</v>
      </c>
      <c r="C132" s="162" t="s">
        <v>87</v>
      </c>
      <c r="D132" s="162" t="s">
        <v>17</v>
      </c>
      <c r="E132" s="69" t="s">
        <v>128</v>
      </c>
      <c r="F132" s="69" t="s">
        <v>72</v>
      </c>
      <c r="G132" s="223">
        <f>SUM(H132:K132)</f>
        <v>1570</v>
      </c>
      <c r="H132" s="227">
        <v>570</v>
      </c>
      <c r="I132" s="227"/>
      <c r="J132" s="241"/>
      <c r="K132" s="227">
        <v>1000</v>
      </c>
    </row>
    <row r="133" spans="1:49" hidden="1" x14ac:dyDescent="0.2">
      <c r="A133" s="95" t="s">
        <v>71</v>
      </c>
      <c r="B133" s="69" t="s">
        <v>33</v>
      </c>
      <c r="C133" s="162" t="s">
        <v>87</v>
      </c>
      <c r="D133" s="162" t="s">
        <v>17</v>
      </c>
      <c r="E133" s="69" t="s">
        <v>128</v>
      </c>
      <c r="F133" s="69" t="s">
        <v>72</v>
      </c>
      <c r="G133" s="223">
        <f>SUM(H133:K133)</f>
        <v>0</v>
      </c>
      <c r="H133" s="227"/>
      <c r="I133" s="227"/>
      <c r="J133" s="241"/>
      <c r="K133" s="227"/>
    </row>
    <row r="134" spans="1:49" ht="63.75" hidden="1" x14ac:dyDescent="0.2">
      <c r="A134" s="68" t="s">
        <v>129</v>
      </c>
      <c r="B134" s="37" t="s">
        <v>33</v>
      </c>
      <c r="C134" s="160" t="s">
        <v>87</v>
      </c>
      <c r="D134" s="160" t="s">
        <v>17</v>
      </c>
      <c r="E134" s="37" t="s">
        <v>130</v>
      </c>
      <c r="F134" s="37"/>
      <c r="G134" s="255">
        <f>G135</f>
        <v>0</v>
      </c>
      <c r="H134" s="255">
        <f>H135</f>
        <v>0</v>
      </c>
      <c r="I134" s="255">
        <f>I135</f>
        <v>0</v>
      </c>
      <c r="J134" s="255">
        <f>J135</f>
        <v>0</v>
      </c>
      <c r="K134" s="255">
        <f>K135</f>
        <v>0</v>
      </c>
    </row>
    <row r="135" spans="1:49" ht="25.5" hidden="1" x14ac:dyDescent="0.2">
      <c r="A135" s="38" t="s">
        <v>32</v>
      </c>
      <c r="B135" s="69" t="s">
        <v>33</v>
      </c>
      <c r="C135" s="162" t="s">
        <v>87</v>
      </c>
      <c r="D135" s="162" t="s">
        <v>17</v>
      </c>
      <c r="E135" s="69" t="s">
        <v>130</v>
      </c>
      <c r="F135" s="69" t="s">
        <v>34</v>
      </c>
      <c r="G135" s="223">
        <f>SUM(H135:K135)</f>
        <v>0</v>
      </c>
      <c r="H135" s="227"/>
      <c r="I135" s="227"/>
      <c r="J135" s="241"/>
      <c r="K135" s="241"/>
    </row>
    <row r="136" spans="1:49" ht="63.75" hidden="1" x14ac:dyDescent="0.2">
      <c r="A136" s="68" t="s">
        <v>129</v>
      </c>
      <c r="B136" s="37" t="s">
        <v>33</v>
      </c>
      <c r="C136" s="160" t="s">
        <v>87</v>
      </c>
      <c r="D136" s="160" t="s">
        <v>17</v>
      </c>
      <c r="E136" s="37" t="s">
        <v>131</v>
      </c>
      <c r="F136" s="37"/>
      <c r="G136" s="226">
        <f>G137</f>
        <v>0</v>
      </c>
      <c r="H136" s="226">
        <f>H137</f>
        <v>0</v>
      </c>
      <c r="I136" s="242">
        <f>I137</f>
        <v>0</v>
      </c>
      <c r="J136" s="243">
        <f>J137</f>
        <v>0</v>
      </c>
      <c r="K136" s="243">
        <f>K137</f>
        <v>0</v>
      </c>
    </row>
    <row r="137" spans="1:49" s="198" customFormat="1" ht="25.5" hidden="1" x14ac:dyDescent="0.2">
      <c r="A137" s="38" t="s">
        <v>32</v>
      </c>
      <c r="B137" s="69" t="s">
        <v>33</v>
      </c>
      <c r="C137" s="162" t="s">
        <v>87</v>
      </c>
      <c r="D137" s="162" t="s">
        <v>17</v>
      </c>
      <c r="E137" s="69" t="s">
        <v>131</v>
      </c>
      <c r="F137" s="69" t="s">
        <v>34</v>
      </c>
      <c r="G137" s="223">
        <f>SUM(H137:K137)</f>
        <v>0</v>
      </c>
      <c r="H137" s="227"/>
      <c r="I137" s="242"/>
      <c r="J137" s="243"/>
      <c r="K137" s="243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</row>
    <row r="138" spans="1:49" s="198" customFormat="1" ht="76.5" hidden="1" x14ac:dyDescent="0.2">
      <c r="A138" s="90" t="s">
        <v>132</v>
      </c>
      <c r="B138" s="37" t="s">
        <v>33</v>
      </c>
      <c r="C138" s="160" t="s">
        <v>87</v>
      </c>
      <c r="D138" s="160" t="s">
        <v>17</v>
      </c>
      <c r="E138" s="37" t="s">
        <v>133</v>
      </c>
      <c r="F138" s="37"/>
      <c r="G138" s="226">
        <f>G139</f>
        <v>0</v>
      </c>
      <c r="H138" s="226">
        <f>H139</f>
        <v>0</v>
      </c>
      <c r="I138" s="242">
        <f>I139</f>
        <v>0</v>
      </c>
      <c r="J138" s="243">
        <f>J139</f>
        <v>0</v>
      </c>
      <c r="K138" s="243">
        <f>K139</f>
        <v>0</v>
      </c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</row>
    <row r="139" spans="1:49" s="198" customFormat="1" ht="25.5" hidden="1" x14ac:dyDescent="0.2">
      <c r="A139" s="80" t="s">
        <v>32</v>
      </c>
      <c r="B139" s="69" t="s">
        <v>33</v>
      </c>
      <c r="C139" s="162" t="s">
        <v>87</v>
      </c>
      <c r="D139" s="162" t="s">
        <v>17</v>
      </c>
      <c r="E139" s="69" t="s">
        <v>133</v>
      </c>
      <c r="F139" s="69" t="s">
        <v>34</v>
      </c>
      <c r="G139" s="223">
        <f>SUM(H139:K139)</f>
        <v>0</v>
      </c>
      <c r="H139" s="227"/>
      <c r="I139" s="242"/>
      <c r="J139" s="243"/>
      <c r="K139" s="243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</row>
    <row r="140" spans="1:49" s="198" customFormat="1" ht="89.25" hidden="1" x14ac:dyDescent="0.2">
      <c r="A140" s="90" t="s">
        <v>134</v>
      </c>
      <c r="B140" s="37" t="s">
        <v>33</v>
      </c>
      <c r="C140" s="160" t="s">
        <v>87</v>
      </c>
      <c r="D140" s="160" t="s">
        <v>17</v>
      </c>
      <c r="E140" s="37" t="s">
        <v>135</v>
      </c>
      <c r="F140" s="37"/>
      <c r="G140" s="226">
        <f>G141</f>
        <v>0</v>
      </c>
      <c r="H140" s="226">
        <f>H141</f>
        <v>0</v>
      </c>
      <c r="I140" s="242">
        <f>I141</f>
        <v>0</v>
      </c>
      <c r="J140" s="243">
        <f>J141</f>
        <v>0</v>
      </c>
      <c r="K140" s="243">
        <f>K141</f>
        <v>0</v>
      </c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</row>
    <row r="141" spans="1:49" s="198" customFormat="1" ht="25.5" hidden="1" x14ac:dyDescent="0.2">
      <c r="A141" s="80" t="s">
        <v>32</v>
      </c>
      <c r="B141" s="69" t="s">
        <v>33</v>
      </c>
      <c r="C141" s="162" t="s">
        <v>87</v>
      </c>
      <c r="D141" s="162" t="s">
        <v>17</v>
      </c>
      <c r="E141" s="69" t="s">
        <v>135</v>
      </c>
      <c r="F141" s="69" t="s">
        <v>34</v>
      </c>
      <c r="G141" s="223">
        <f>SUM(H141:K141)</f>
        <v>0</v>
      </c>
      <c r="H141" s="227"/>
      <c r="I141" s="242"/>
      <c r="J141" s="243"/>
      <c r="K141" s="243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</row>
    <row r="142" spans="1:49" s="198" customFormat="1" ht="76.5" hidden="1" customHeight="1" x14ac:dyDescent="0.2">
      <c r="A142" s="90" t="s">
        <v>136</v>
      </c>
      <c r="B142" s="37" t="s">
        <v>33</v>
      </c>
      <c r="C142" s="160" t="s">
        <v>87</v>
      </c>
      <c r="D142" s="160" t="s">
        <v>17</v>
      </c>
      <c r="E142" s="37" t="s">
        <v>137</v>
      </c>
      <c r="F142" s="37"/>
      <c r="G142" s="226">
        <f>G143</f>
        <v>0</v>
      </c>
      <c r="H142" s="226">
        <f>H143</f>
        <v>0</v>
      </c>
      <c r="I142" s="242">
        <f>I143</f>
        <v>0</v>
      </c>
      <c r="J142" s="243">
        <f>J143</f>
        <v>0</v>
      </c>
      <c r="K142" s="243">
        <f>K143</f>
        <v>0</v>
      </c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</row>
    <row r="143" spans="1:49" s="198" customFormat="1" hidden="1" x14ac:dyDescent="0.2">
      <c r="A143" s="95" t="s">
        <v>37</v>
      </c>
      <c r="B143" s="69" t="s">
        <v>33</v>
      </c>
      <c r="C143" s="162" t="s">
        <v>87</v>
      </c>
      <c r="D143" s="162" t="s">
        <v>17</v>
      </c>
      <c r="E143" s="69" t="s">
        <v>137</v>
      </c>
      <c r="F143" s="69" t="s">
        <v>33</v>
      </c>
      <c r="G143" s="223">
        <f>SUM(H143:K143)</f>
        <v>0</v>
      </c>
      <c r="H143" s="227"/>
      <c r="I143" s="242"/>
      <c r="J143" s="243"/>
      <c r="K143" s="2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</row>
    <row r="144" spans="1:49" s="198" customFormat="1" ht="38.25" hidden="1" x14ac:dyDescent="0.2">
      <c r="A144" s="90" t="s">
        <v>138</v>
      </c>
      <c r="B144" s="37" t="s">
        <v>33</v>
      </c>
      <c r="C144" s="160" t="s">
        <v>87</v>
      </c>
      <c r="D144" s="160" t="s">
        <v>17</v>
      </c>
      <c r="E144" s="37" t="s">
        <v>139</v>
      </c>
      <c r="F144" s="37"/>
      <c r="G144" s="226">
        <f>G146+G145</f>
        <v>0</v>
      </c>
      <c r="H144" s="226">
        <f>H146+H145</f>
        <v>0</v>
      </c>
      <c r="I144" s="227">
        <f>I146+I145</f>
        <v>0</v>
      </c>
      <c r="J144" s="227">
        <f>J146+J145</f>
        <v>0</v>
      </c>
      <c r="K144" s="227">
        <f>K146+K145</f>
        <v>0</v>
      </c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</row>
    <row r="145" spans="1:49" s="198" customFormat="1" hidden="1" x14ac:dyDescent="0.2">
      <c r="A145" s="38" t="s">
        <v>140</v>
      </c>
      <c r="B145" s="69" t="s">
        <v>33</v>
      </c>
      <c r="C145" s="162" t="s">
        <v>87</v>
      </c>
      <c r="D145" s="162" t="s">
        <v>17</v>
      </c>
      <c r="E145" s="69" t="s">
        <v>139</v>
      </c>
      <c r="F145" s="69" t="s">
        <v>141</v>
      </c>
      <c r="G145" s="223">
        <f>SUM(H145:K145)</f>
        <v>0</v>
      </c>
      <c r="H145" s="227"/>
      <c r="I145" s="242"/>
      <c r="J145" s="243"/>
      <c r="K145" s="243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</row>
    <row r="146" spans="1:49" s="198" customFormat="1" hidden="1" x14ac:dyDescent="0.2">
      <c r="A146" s="95" t="s">
        <v>37</v>
      </c>
      <c r="B146" s="69" t="s">
        <v>33</v>
      </c>
      <c r="C146" s="162" t="s">
        <v>87</v>
      </c>
      <c r="D146" s="162" t="s">
        <v>17</v>
      </c>
      <c r="E146" s="69" t="s">
        <v>139</v>
      </c>
      <c r="F146" s="69" t="s">
        <v>33</v>
      </c>
      <c r="G146" s="223">
        <f>SUM(H146:K146)</f>
        <v>0</v>
      </c>
      <c r="H146" s="227"/>
      <c r="I146" s="242"/>
      <c r="J146" s="243"/>
      <c r="K146" s="243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</row>
    <row r="147" spans="1:49" ht="51" hidden="1" x14ac:dyDescent="0.2">
      <c r="A147" s="68" t="s">
        <v>146</v>
      </c>
      <c r="B147" s="37" t="s">
        <v>33</v>
      </c>
      <c r="C147" s="160" t="s">
        <v>87</v>
      </c>
      <c r="D147" s="160" t="s">
        <v>17</v>
      </c>
      <c r="E147" s="37" t="s">
        <v>147</v>
      </c>
      <c r="F147" s="37"/>
      <c r="G147" s="226">
        <f>G148</f>
        <v>0</v>
      </c>
      <c r="H147" s="226">
        <f>H148</f>
        <v>0</v>
      </c>
      <c r="I147" s="242">
        <f>I148</f>
        <v>0</v>
      </c>
      <c r="J147" s="243">
        <f>J148</f>
        <v>0</v>
      </c>
      <c r="K147" s="243">
        <f>K148</f>
        <v>0</v>
      </c>
    </row>
    <row r="148" spans="1:49" s="198" customFormat="1" hidden="1" x14ac:dyDescent="0.2">
      <c r="A148" s="95" t="s">
        <v>71</v>
      </c>
      <c r="B148" s="69" t="s">
        <v>33</v>
      </c>
      <c r="C148" s="162" t="s">
        <v>87</v>
      </c>
      <c r="D148" s="162" t="s">
        <v>17</v>
      </c>
      <c r="E148" s="69" t="s">
        <v>147</v>
      </c>
      <c r="F148" s="69" t="s">
        <v>72</v>
      </c>
      <c r="G148" s="223">
        <f>SUM(H148:K148)</f>
        <v>0</v>
      </c>
      <c r="H148" s="227"/>
      <c r="I148" s="242"/>
      <c r="J148" s="243"/>
      <c r="K148" s="243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</row>
    <row r="149" spans="1:49" s="198" customFormat="1" ht="51" hidden="1" x14ac:dyDescent="0.2">
      <c r="A149" s="68" t="s">
        <v>148</v>
      </c>
      <c r="B149" s="37" t="s">
        <v>33</v>
      </c>
      <c r="C149" s="160" t="s">
        <v>87</v>
      </c>
      <c r="D149" s="160" t="s">
        <v>17</v>
      </c>
      <c r="E149" s="37" t="s">
        <v>149</v>
      </c>
      <c r="F149" s="37"/>
      <c r="G149" s="226">
        <f>G150</f>
        <v>0</v>
      </c>
      <c r="H149" s="226">
        <f>H150</f>
        <v>0</v>
      </c>
      <c r="I149" s="242">
        <f>I150</f>
        <v>0</v>
      </c>
      <c r="J149" s="243">
        <f>J150</f>
        <v>0</v>
      </c>
      <c r="K149" s="243">
        <f>K150</f>
        <v>0</v>
      </c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</row>
    <row r="150" spans="1:49" s="198" customFormat="1" hidden="1" x14ac:dyDescent="0.2">
      <c r="A150" s="95" t="s">
        <v>71</v>
      </c>
      <c r="B150" s="69" t="s">
        <v>33</v>
      </c>
      <c r="C150" s="162" t="s">
        <v>87</v>
      </c>
      <c r="D150" s="162" t="s">
        <v>17</v>
      </c>
      <c r="E150" s="69" t="s">
        <v>149</v>
      </c>
      <c r="F150" s="69" t="s">
        <v>72</v>
      </c>
      <c r="G150" s="223"/>
      <c r="H150" s="227"/>
      <c r="I150" s="242"/>
      <c r="J150" s="243"/>
      <c r="K150" s="243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</row>
    <row r="151" spans="1:49" s="198" customFormat="1" ht="51" hidden="1" x14ac:dyDescent="0.2">
      <c r="A151" s="68" t="s">
        <v>150</v>
      </c>
      <c r="B151" s="37" t="s">
        <v>33</v>
      </c>
      <c r="C151" s="160" t="s">
        <v>87</v>
      </c>
      <c r="D151" s="160" t="s">
        <v>17</v>
      </c>
      <c r="E151" s="37" t="s">
        <v>151</v>
      </c>
      <c r="F151" s="37"/>
      <c r="G151" s="226">
        <f>G152</f>
        <v>0</v>
      </c>
      <c r="H151" s="226">
        <f>H152</f>
        <v>0</v>
      </c>
      <c r="I151" s="242">
        <f>I152</f>
        <v>0</v>
      </c>
      <c r="J151" s="243">
        <f>J152</f>
        <v>0</v>
      </c>
      <c r="K151" s="243">
        <f>K152</f>
        <v>0</v>
      </c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</row>
    <row r="152" spans="1:49" s="198" customFormat="1" hidden="1" x14ac:dyDescent="0.2">
      <c r="A152" s="95" t="s">
        <v>71</v>
      </c>
      <c r="B152" s="69" t="s">
        <v>33</v>
      </c>
      <c r="C152" s="162" t="s">
        <v>87</v>
      </c>
      <c r="D152" s="162" t="s">
        <v>17</v>
      </c>
      <c r="E152" s="69" t="s">
        <v>151</v>
      </c>
      <c r="F152" s="69" t="s">
        <v>72</v>
      </c>
      <c r="G152" s="223">
        <f>SUM(H152:K152)</f>
        <v>0</v>
      </c>
      <c r="H152" s="227"/>
      <c r="I152" s="242"/>
      <c r="J152" s="243"/>
      <c r="K152" s="243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</row>
    <row r="153" spans="1:49" s="198" customFormat="1" ht="31.5" hidden="1" customHeight="1" x14ac:dyDescent="0.2">
      <c r="A153" s="90" t="s">
        <v>281</v>
      </c>
      <c r="B153" s="37" t="s">
        <v>33</v>
      </c>
      <c r="C153" s="160" t="s">
        <v>87</v>
      </c>
      <c r="D153" s="160" t="s">
        <v>17</v>
      </c>
      <c r="E153" s="37" t="s">
        <v>282</v>
      </c>
      <c r="F153" s="69"/>
      <c r="G153" s="286">
        <f>G154</f>
        <v>0</v>
      </c>
      <c r="H153" s="286">
        <f>H154</f>
        <v>0</v>
      </c>
      <c r="I153" s="286">
        <f>I154</f>
        <v>0</v>
      </c>
      <c r="J153" s="286">
        <f>J154</f>
        <v>0</v>
      </c>
      <c r="K153" s="286">
        <f>K154</f>
        <v>0</v>
      </c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</row>
    <row r="154" spans="1:49" s="198" customFormat="1" hidden="1" x14ac:dyDescent="0.2">
      <c r="A154" s="38" t="s">
        <v>140</v>
      </c>
      <c r="B154" s="287" t="s">
        <v>33</v>
      </c>
      <c r="C154" s="288" t="s">
        <v>87</v>
      </c>
      <c r="D154" s="288" t="s">
        <v>17</v>
      </c>
      <c r="E154" s="287" t="s">
        <v>282</v>
      </c>
      <c r="F154" s="69" t="s">
        <v>141</v>
      </c>
      <c r="G154" s="223">
        <f>SUM(H154:K154)</f>
        <v>0</v>
      </c>
      <c r="H154" s="280"/>
      <c r="I154" s="242"/>
      <c r="J154" s="243"/>
      <c r="K154" s="243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</row>
    <row r="155" spans="1:49" x14ac:dyDescent="0.2">
      <c r="A155" s="225" t="s">
        <v>152</v>
      </c>
      <c r="B155" s="192" t="s">
        <v>33</v>
      </c>
      <c r="C155" s="191" t="s">
        <v>87</v>
      </c>
      <c r="D155" s="191" t="s">
        <v>23</v>
      </c>
      <c r="E155" s="192"/>
      <c r="F155" s="192"/>
      <c r="G155" s="219">
        <f>SUM(G158+G160+G162+G170)+G186+G156+G182+G184+G164+G166+G180+G176+G178+G172+G174+G168</f>
        <v>16612.687109999999</v>
      </c>
      <c r="H155" s="218">
        <f>SUM(H158+H160+H162+H170)+H186+H156+H182+H184+H164+H166+H180+H176+H178+H172+H174+H168</f>
        <v>10780.400109999999</v>
      </c>
      <c r="I155" s="218">
        <f>SUM(I158+I160+I162+I170)+I186+I156+I182+I184+I164+I166+I180+I176+I178+I172+I174+I168</f>
        <v>1231.4870000000001</v>
      </c>
      <c r="J155" s="218">
        <f>SUM(J158+J160+J162+J170)+J186+J156+J182+J184+J164+J166+J180+J176+J178+J172+J174+J168</f>
        <v>0</v>
      </c>
      <c r="K155" s="218">
        <f>SUM(K158+K160+K162+K170)+K186+K156+K182+K184+K164+K166+K180+K176+K178+K172+K174+K168</f>
        <v>4600.8</v>
      </c>
    </row>
    <row r="156" spans="1:49" s="199" customFormat="1" ht="89.25" hidden="1" x14ac:dyDescent="0.2">
      <c r="A156" s="266" t="s">
        <v>153</v>
      </c>
      <c r="B156" s="91" t="s">
        <v>33</v>
      </c>
      <c r="C156" s="173" t="s">
        <v>87</v>
      </c>
      <c r="D156" s="173" t="s">
        <v>23</v>
      </c>
      <c r="E156" s="91" t="s">
        <v>154</v>
      </c>
      <c r="F156" s="91"/>
      <c r="G156" s="226">
        <f>G157</f>
        <v>0</v>
      </c>
      <c r="H156" s="226">
        <f>H157</f>
        <v>0</v>
      </c>
      <c r="I156" s="242">
        <f>I157</f>
        <v>0</v>
      </c>
      <c r="J156" s="243">
        <f>J157</f>
        <v>0</v>
      </c>
      <c r="K156" s="243">
        <f>K157</f>
        <v>0</v>
      </c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</row>
    <row r="157" spans="1:49" s="199" customFormat="1" ht="25.5" hidden="1" x14ac:dyDescent="0.2">
      <c r="A157" s="267" t="s">
        <v>32</v>
      </c>
      <c r="B157" s="93" t="s">
        <v>33</v>
      </c>
      <c r="C157" s="174" t="s">
        <v>87</v>
      </c>
      <c r="D157" s="174" t="s">
        <v>23</v>
      </c>
      <c r="E157" s="93" t="s">
        <v>154</v>
      </c>
      <c r="F157" s="93" t="s">
        <v>34</v>
      </c>
      <c r="G157" s="223">
        <f>SUM(H157:K157)</f>
        <v>0</v>
      </c>
      <c r="H157" s="227"/>
      <c r="I157" s="242"/>
      <c r="J157" s="243"/>
      <c r="K157" s="243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</row>
    <row r="158" spans="1:49" ht="19.5" customHeight="1" x14ac:dyDescent="0.2">
      <c r="A158" s="268" t="s">
        <v>155</v>
      </c>
      <c r="B158" s="37" t="s">
        <v>33</v>
      </c>
      <c r="C158" s="160" t="s">
        <v>87</v>
      </c>
      <c r="D158" s="160" t="s">
        <v>23</v>
      </c>
      <c r="E158" s="37" t="s">
        <v>156</v>
      </c>
      <c r="F158" s="37"/>
      <c r="G158" s="226">
        <f>G159</f>
        <v>8380</v>
      </c>
      <c r="H158" s="226">
        <f>H159</f>
        <v>6380</v>
      </c>
      <c r="I158" s="242">
        <f>I159</f>
        <v>0</v>
      </c>
      <c r="J158" s="243">
        <f>J159</f>
        <v>0</v>
      </c>
      <c r="K158" s="243">
        <f>K159</f>
        <v>2000</v>
      </c>
    </row>
    <row r="159" spans="1:49" ht="25.5" x14ac:dyDescent="0.2">
      <c r="A159" s="38" t="s">
        <v>32</v>
      </c>
      <c r="B159" s="69" t="s">
        <v>33</v>
      </c>
      <c r="C159" s="162" t="s">
        <v>87</v>
      </c>
      <c r="D159" s="162" t="s">
        <v>23</v>
      </c>
      <c r="E159" s="69" t="s">
        <v>156</v>
      </c>
      <c r="F159" s="69" t="s">
        <v>34</v>
      </c>
      <c r="G159" s="223">
        <f>SUM(H159:K159)</f>
        <v>8380</v>
      </c>
      <c r="H159" s="227">
        <v>6380</v>
      </c>
      <c r="I159" s="242"/>
      <c r="J159" s="238"/>
      <c r="K159" s="238">
        <v>2000</v>
      </c>
    </row>
    <row r="160" spans="1:49" x14ac:dyDescent="0.2">
      <c r="A160" s="268" t="s">
        <v>157</v>
      </c>
      <c r="B160" s="37" t="s">
        <v>33</v>
      </c>
      <c r="C160" s="160" t="s">
        <v>87</v>
      </c>
      <c r="D160" s="160" t="s">
        <v>23</v>
      </c>
      <c r="E160" s="37" t="s">
        <v>158</v>
      </c>
      <c r="F160" s="37"/>
      <c r="G160" s="226">
        <f>G161</f>
        <v>609</v>
      </c>
      <c r="H160" s="226">
        <f>H161</f>
        <v>309</v>
      </c>
      <c r="I160" s="242">
        <f>I161</f>
        <v>0</v>
      </c>
      <c r="J160" s="238">
        <f>J161</f>
        <v>0</v>
      </c>
      <c r="K160" s="238">
        <f>K161</f>
        <v>300</v>
      </c>
    </row>
    <row r="161" spans="1:164" s="198" customFormat="1" ht="25.5" x14ac:dyDescent="0.2">
      <c r="A161" s="38" t="s">
        <v>32</v>
      </c>
      <c r="B161" s="69" t="s">
        <v>33</v>
      </c>
      <c r="C161" s="162" t="s">
        <v>87</v>
      </c>
      <c r="D161" s="162" t="s">
        <v>23</v>
      </c>
      <c r="E161" s="69" t="s">
        <v>158</v>
      </c>
      <c r="F161" s="69" t="s">
        <v>34</v>
      </c>
      <c r="G161" s="223">
        <f>SUM(H161:K161)</f>
        <v>609</v>
      </c>
      <c r="H161" s="227">
        <v>309</v>
      </c>
      <c r="I161" s="242"/>
      <c r="J161" s="238"/>
      <c r="K161" s="238">
        <v>300</v>
      </c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</row>
    <row r="162" spans="1:164" x14ac:dyDescent="0.2">
      <c r="A162" s="268" t="s">
        <v>159</v>
      </c>
      <c r="B162" s="37" t="s">
        <v>33</v>
      </c>
      <c r="C162" s="160" t="s">
        <v>87</v>
      </c>
      <c r="D162" s="160" t="s">
        <v>23</v>
      </c>
      <c r="E162" s="37" t="s">
        <v>160</v>
      </c>
      <c r="F162" s="37"/>
      <c r="G162" s="226">
        <f>G163</f>
        <v>520</v>
      </c>
      <c r="H162" s="226">
        <f>H163</f>
        <v>320</v>
      </c>
      <c r="I162" s="242">
        <f>I163</f>
        <v>0</v>
      </c>
      <c r="J162" s="238">
        <f>J163</f>
        <v>0</v>
      </c>
      <c r="K162" s="238">
        <f>K163</f>
        <v>200</v>
      </c>
    </row>
    <row r="163" spans="1:164" s="198" customFormat="1" ht="25.5" x14ac:dyDescent="0.2">
      <c r="A163" s="38" t="s">
        <v>32</v>
      </c>
      <c r="B163" s="69" t="s">
        <v>33</v>
      </c>
      <c r="C163" s="162" t="s">
        <v>87</v>
      </c>
      <c r="D163" s="162" t="s">
        <v>23</v>
      </c>
      <c r="E163" s="69" t="s">
        <v>160</v>
      </c>
      <c r="F163" s="69" t="s">
        <v>34</v>
      </c>
      <c r="G163" s="223">
        <f>SUM(H163:K163)</f>
        <v>520</v>
      </c>
      <c r="H163" s="227">
        <v>320</v>
      </c>
      <c r="I163" s="242"/>
      <c r="J163" s="238"/>
      <c r="K163" s="238">
        <v>200</v>
      </c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</row>
    <row r="164" spans="1:164" s="198" customFormat="1" ht="63.75" x14ac:dyDescent="0.2">
      <c r="A164" s="266" t="s">
        <v>161</v>
      </c>
      <c r="B164" s="37" t="s">
        <v>33</v>
      </c>
      <c r="C164" s="160" t="s">
        <v>87</v>
      </c>
      <c r="D164" s="160" t="s">
        <v>23</v>
      </c>
      <c r="E164" s="37" t="s">
        <v>162</v>
      </c>
      <c r="F164" s="37"/>
      <c r="G164" s="226">
        <f>G165</f>
        <v>100</v>
      </c>
      <c r="H164" s="226">
        <f>H165</f>
        <v>100</v>
      </c>
      <c r="I164" s="226">
        <f>I165</f>
        <v>0</v>
      </c>
      <c r="J164" s="226">
        <f>J165</f>
        <v>0</v>
      </c>
      <c r="K164" s="226">
        <f>K165</f>
        <v>0</v>
      </c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</row>
    <row r="165" spans="1:164" s="198" customFormat="1" ht="25.5" x14ac:dyDescent="0.2">
      <c r="A165" s="267" t="s">
        <v>32</v>
      </c>
      <c r="B165" s="69" t="s">
        <v>33</v>
      </c>
      <c r="C165" s="162" t="s">
        <v>87</v>
      </c>
      <c r="D165" s="162" t="s">
        <v>23</v>
      </c>
      <c r="E165" s="69" t="s">
        <v>162</v>
      </c>
      <c r="F165" s="69" t="s">
        <v>34</v>
      </c>
      <c r="G165" s="223">
        <f>SUM(H165:K165)</f>
        <v>100</v>
      </c>
      <c r="H165" s="227">
        <v>100</v>
      </c>
      <c r="I165" s="242"/>
      <c r="J165" s="238"/>
      <c r="K165" s="238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</row>
    <row r="166" spans="1:164" s="198" customFormat="1" ht="76.5" x14ac:dyDescent="0.2">
      <c r="A166" s="266" t="s">
        <v>163</v>
      </c>
      <c r="B166" s="37" t="s">
        <v>33</v>
      </c>
      <c r="C166" s="160" t="s">
        <v>87</v>
      </c>
      <c r="D166" s="160" t="s">
        <v>23</v>
      </c>
      <c r="E166" s="37" t="s">
        <v>164</v>
      </c>
      <c r="F166" s="37"/>
      <c r="G166" s="226">
        <f>G167</f>
        <v>100</v>
      </c>
      <c r="H166" s="226">
        <f>H167</f>
        <v>100</v>
      </c>
      <c r="I166" s="226">
        <f>I167</f>
        <v>0</v>
      </c>
      <c r="J166" s="226">
        <f>J167</f>
        <v>0</v>
      </c>
      <c r="K166" s="226">
        <f>K167</f>
        <v>0</v>
      </c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</row>
    <row r="167" spans="1:164" s="198" customFormat="1" ht="25.5" x14ac:dyDescent="0.2">
      <c r="A167" s="267" t="s">
        <v>32</v>
      </c>
      <c r="B167" s="69" t="s">
        <v>33</v>
      </c>
      <c r="C167" s="162" t="s">
        <v>87</v>
      </c>
      <c r="D167" s="162" t="s">
        <v>23</v>
      </c>
      <c r="E167" s="69" t="s">
        <v>164</v>
      </c>
      <c r="F167" s="69" t="s">
        <v>34</v>
      </c>
      <c r="G167" s="223">
        <f>SUM(H167:K167)</f>
        <v>100</v>
      </c>
      <c r="H167" s="227">
        <v>100</v>
      </c>
      <c r="I167" s="242"/>
      <c r="J167" s="238"/>
      <c r="K167" s="238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</row>
    <row r="168" spans="1:164" s="276" customFormat="1" ht="38.25" hidden="1" x14ac:dyDescent="0.2">
      <c r="A168" s="271" t="s">
        <v>273</v>
      </c>
      <c r="B168" s="36" t="s">
        <v>33</v>
      </c>
      <c r="C168" s="272" t="s">
        <v>87</v>
      </c>
      <c r="D168" s="272" t="s">
        <v>23</v>
      </c>
      <c r="E168" s="36" t="s">
        <v>274</v>
      </c>
      <c r="F168" s="39"/>
      <c r="G168" s="342">
        <f>G169</f>
        <v>0</v>
      </c>
      <c r="H168" s="273">
        <f>H169</f>
        <v>0</v>
      </c>
      <c r="I168" s="274">
        <f>I169</f>
        <v>0</v>
      </c>
      <c r="J168" s="274">
        <f>J169</f>
        <v>0</v>
      </c>
      <c r="K168" s="275">
        <f>K169</f>
        <v>0</v>
      </c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</row>
    <row r="169" spans="1:164" s="276" customFormat="1" ht="25.5" hidden="1" x14ac:dyDescent="0.2">
      <c r="A169" s="59" t="s">
        <v>32</v>
      </c>
      <c r="B169" s="39" t="s">
        <v>33</v>
      </c>
      <c r="C169" s="277" t="s">
        <v>87</v>
      </c>
      <c r="D169" s="277" t="s">
        <v>23</v>
      </c>
      <c r="E169" s="39" t="s">
        <v>274</v>
      </c>
      <c r="F169" s="39" t="s">
        <v>34</v>
      </c>
      <c r="G169" s="223">
        <f>SUM(H169:K169)</f>
        <v>0</v>
      </c>
      <c r="H169" s="278"/>
      <c r="I169" s="274"/>
      <c r="J169" s="275"/>
      <c r="K169" s="275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</row>
    <row r="170" spans="1:164" ht="25.5" x14ac:dyDescent="0.2">
      <c r="A170" s="68" t="s">
        <v>165</v>
      </c>
      <c r="B170" s="37" t="s">
        <v>33</v>
      </c>
      <c r="C170" s="160" t="s">
        <v>87</v>
      </c>
      <c r="D170" s="160" t="s">
        <v>23</v>
      </c>
      <c r="E170" s="37" t="s">
        <v>166</v>
      </c>
      <c r="F170" s="37"/>
      <c r="G170" s="226">
        <f>G171</f>
        <v>3576.1000000000004</v>
      </c>
      <c r="H170" s="226">
        <f>H171</f>
        <v>1475.3</v>
      </c>
      <c r="I170" s="242">
        <f>I171</f>
        <v>0</v>
      </c>
      <c r="J170" s="238">
        <f>J171</f>
        <v>0</v>
      </c>
      <c r="K170" s="238">
        <f>K171</f>
        <v>2100.8000000000002</v>
      </c>
    </row>
    <row r="171" spans="1:164" ht="25.5" x14ac:dyDescent="0.2">
      <c r="A171" s="38" t="s">
        <v>32</v>
      </c>
      <c r="B171" s="69" t="s">
        <v>33</v>
      </c>
      <c r="C171" s="162" t="s">
        <v>87</v>
      </c>
      <c r="D171" s="162" t="s">
        <v>23</v>
      </c>
      <c r="E171" s="69" t="s">
        <v>166</v>
      </c>
      <c r="F171" s="69" t="s">
        <v>34</v>
      </c>
      <c r="G171" s="223">
        <f>SUM(H171:K171)</f>
        <v>3576.1000000000004</v>
      </c>
      <c r="H171" s="227">
        <v>1475.3</v>
      </c>
      <c r="I171" s="242"/>
      <c r="J171" s="238"/>
      <c r="K171" s="238">
        <v>2100.8000000000002</v>
      </c>
    </row>
    <row r="172" spans="1:164" ht="38.25" hidden="1" x14ac:dyDescent="0.2">
      <c r="A172" s="68" t="s">
        <v>167</v>
      </c>
      <c r="B172" s="37" t="s">
        <v>33</v>
      </c>
      <c r="C172" s="160" t="s">
        <v>87</v>
      </c>
      <c r="D172" s="160" t="s">
        <v>23</v>
      </c>
      <c r="E172" s="37" t="s">
        <v>168</v>
      </c>
      <c r="F172" s="37"/>
      <c r="G172" s="226">
        <f>G173</f>
        <v>0</v>
      </c>
      <c r="H172" s="226">
        <f>H173</f>
        <v>0</v>
      </c>
      <c r="I172" s="242">
        <f>I173</f>
        <v>0</v>
      </c>
      <c r="J172" s="238">
        <f>J173</f>
        <v>0</v>
      </c>
      <c r="K172" s="238">
        <f>K173</f>
        <v>0</v>
      </c>
    </row>
    <row r="173" spans="1:164" ht="25.5" hidden="1" x14ac:dyDescent="0.2">
      <c r="A173" s="38" t="s">
        <v>32</v>
      </c>
      <c r="B173" s="69" t="s">
        <v>33</v>
      </c>
      <c r="C173" s="162" t="s">
        <v>87</v>
      </c>
      <c r="D173" s="162" t="s">
        <v>23</v>
      </c>
      <c r="E173" s="69" t="s">
        <v>168</v>
      </c>
      <c r="F173" s="69" t="s">
        <v>34</v>
      </c>
      <c r="G173" s="223">
        <f>SUM(H173:K173)</f>
        <v>0</v>
      </c>
      <c r="H173" s="227"/>
      <c r="I173" s="242"/>
      <c r="J173" s="238"/>
      <c r="K173" s="238"/>
    </row>
    <row r="174" spans="1:164" ht="38.25" hidden="1" x14ac:dyDescent="0.2">
      <c r="A174" s="68" t="s">
        <v>169</v>
      </c>
      <c r="B174" s="37" t="s">
        <v>33</v>
      </c>
      <c r="C174" s="160" t="s">
        <v>87</v>
      </c>
      <c r="D174" s="160" t="s">
        <v>23</v>
      </c>
      <c r="E174" s="37" t="s">
        <v>170</v>
      </c>
      <c r="F174" s="37"/>
      <c r="G174" s="226">
        <f>G175</f>
        <v>0</v>
      </c>
      <c r="H174" s="226">
        <f>H175</f>
        <v>0</v>
      </c>
      <c r="I174" s="242">
        <f>I175</f>
        <v>0</v>
      </c>
      <c r="J174" s="238">
        <f>J175</f>
        <v>0</v>
      </c>
      <c r="K174" s="238">
        <f>K175</f>
        <v>0</v>
      </c>
    </row>
    <row r="175" spans="1:164" ht="25.5" hidden="1" x14ac:dyDescent="0.2">
      <c r="A175" s="38" t="s">
        <v>32</v>
      </c>
      <c r="B175" s="69" t="s">
        <v>33</v>
      </c>
      <c r="C175" s="162" t="s">
        <v>87</v>
      </c>
      <c r="D175" s="162" t="s">
        <v>23</v>
      </c>
      <c r="E175" s="69" t="s">
        <v>170</v>
      </c>
      <c r="F175" s="69" t="s">
        <v>34</v>
      </c>
      <c r="G175" s="223">
        <f>SUM(H175:K175)</f>
        <v>0</v>
      </c>
      <c r="H175" s="227"/>
      <c r="I175" s="242"/>
      <c r="J175" s="238"/>
      <c r="K175" s="238"/>
    </row>
    <row r="176" spans="1:164" ht="76.5" x14ac:dyDescent="0.2">
      <c r="A176" s="68" t="s">
        <v>171</v>
      </c>
      <c r="B176" s="37" t="s">
        <v>33</v>
      </c>
      <c r="C176" s="160" t="s">
        <v>87</v>
      </c>
      <c r="D176" s="160" t="s">
        <v>23</v>
      </c>
      <c r="E176" s="37" t="s">
        <v>172</v>
      </c>
      <c r="F176" s="37"/>
      <c r="G176" s="226">
        <f>G177</f>
        <v>1231.4870000000001</v>
      </c>
      <c r="H176" s="226">
        <f>H177</f>
        <v>0</v>
      </c>
      <c r="I176" s="242">
        <f>I177</f>
        <v>1231.4870000000001</v>
      </c>
      <c r="J176" s="238">
        <f>J177</f>
        <v>0</v>
      </c>
      <c r="K176" s="238">
        <f>K177</f>
        <v>0</v>
      </c>
    </row>
    <row r="177" spans="1:49" ht="25.5" x14ac:dyDescent="0.2">
      <c r="A177" s="38" t="s">
        <v>32</v>
      </c>
      <c r="B177" s="69" t="s">
        <v>33</v>
      </c>
      <c r="C177" s="162" t="s">
        <v>87</v>
      </c>
      <c r="D177" s="162" t="s">
        <v>23</v>
      </c>
      <c r="E177" s="69" t="s">
        <v>172</v>
      </c>
      <c r="F177" s="69" t="s">
        <v>34</v>
      </c>
      <c r="G177" s="223">
        <f>SUM(H177:K177)</f>
        <v>1231.4870000000001</v>
      </c>
      <c r="H177" s="227"/>
      <c r="I177" s="242">
        <v>1231.4870000000001</v>
      </c>
      <c r="J177" s="243"/>
      <c r="K177" s="243"/>
    </row>
    <row r="178" spans="1:49" ht="76.5" hidden="1" x14ac:dyDescent="0.2">
      <c r="A178" s="68" t="s">
        <v>173</v>
      </c>
      <c r="B178" s="37" t="s">
        <v>33</v>
      </c>
      <c r="C178" s="160" t="s">
        <v>87</v>
      </c>
      <c r="D178" s="160" t="s">
        <v>23</v>
      </c>
      <c r="E178" s="37" t="s">
        <v>174</v>
      </c>
      <c r="F178" s="37"/>
      <c r="G178" s="226">
        <f>G179</f>
        <v>0</v>
      </c>
      <c r="H178" s="226">
        <f>H179</f>
        <v>0</v>
      </c>
      <c r="I178" s="242">
        <f>I179</f>
        <v>0</v>
      </c>
      <c r="J178" s="238">
        <f>J179</f>
        <v>0</v>
      </c>
      <c r="K178" s="238">
        <f>K179</f>
        <v>0</v>
      </c>
    </row>
    <row r="179" spans="1:49" ht="25.5" hidden="1" x14ac:dyDescent="0.2">
      <c r="A179" s="38" t="s">
        <v>32</v>
      </c>
      <c r="B179" s="69" t="s">
        <v>33</v>
      </c>
      <c r="C179" s="162" t="s">
        <v>87</v>
      </c>
      <c r="D179" s="162" t="s">
        <v>23</v>
      </c>
      <c r="E179" s="69" t="s">
        <v>174</v>
      </c>
      <c r="F179" s="69" t="s">
        <v>34</v>
      </c>
      <c r="G179" s="223">
        <f>SUM(H179:K179)</f>
        <v>0</v>
      </c>
      <c r="H179" s="227"/>
      <c r="I179" s="242"/>
      <c r="J179" s="243"/>
      <c r="K179" s="243"/>
    </row>
    <row r="180" spans="1:49" ht="51" hidden="1" x14ac:dyDescent="0.2">
      <c r="A180" s="90" t="s">
        <v>175</v>
      </c>
      <c r="B180" s="37" t="s">
        <v>33</v>
      </c>
      <c r="C180" s="160" t="s">
        <v>87</v>
      </c>
      <c r="D180" s="160" t="s">
        <v>23</v>
      </c>
      <c r="E180" s="37" t="s">
        <v>176</v>
      </c>
      <c r="F180" s="69"/>
      <c r="G180" s="226">
        <f>G181</f>
        <v>0</v>
      </c>
      <c r="H180" s="226">
        <f>H181</f>
        <v>0</v>
      </c>
      <c r="I180" s="242">
        <f>I181</f>
        <v>0</v>
      </c>
      <c r="J180" s="238">
        <f>J181</f>
        <v>0</v>
      </c>
      <c r="K180" s="238">
        <f>K181</f>
        <v>0</v>
      </c>
    </row>
    <row r="181" spans="1:49" ht="25.5" hidden="1" x14ac:dyDescent="0.2">
      <c r="A181" s="38" t="s">
        <v>32</v>
      </c>
      <c r="B181" s="69" t="s">
        <v>33</v>
      </c>
      <c r="C181" s="162" t="s">
        <v>87</v>
      </c>
      <c r="D181" s="162" t="s">
        <v>23</v>
      </c>
      <c r="E181" s="69" t="s">
        <v>176</v>
      </c>
      <c r="F181" s="69" t="s">
        <v>34</v>
      </c>
      <c r="G181" s="223">
        <f>SUM(H181:K181)</f>
        <v>0</v>
      </c>
      <c r="H181" s="227"/>
      <c r="I181" s="242"/>
      <c r="J181" s="243"/>
      <c r="K181" s="243"/>
    </row>
    <row r="182" spans="1:49" ht="38.25" x14ac:dyDescent="0.2">
      <c r="A182" s="90" t="s">
        <v>177</v>
      </c>
      <c r="B182" s="37" t="s">
        <v>33</v>
      </c>
      <c r="C182" s="160" t="s">
        <v>87</v>
      </c>
      <c r="D182" s="160" t="s">
        <v>23</v>
      </c>
      <c r="E182" s="37" t="s">
        <v>178</v>
      </c>
      <c r="F182" s="69"/>
      <c r="G182" s="226">
        <f>G183</f>
        <v>2096.1001099999999</v>
      </c>
      <c r="H182" s="226">
        <f>H183</f>
        <v>2096.1001099999999</v>
      </c>
      <c r="I182" s="242">
        <f>I183</f>
        <v>0</v>
      </c>
      <c r="J182" s="238">
        <f>J183</f>
        <v>0</v>
      </c>
      <c r="K182" s="238">
        <f>K183</f>
        <v>0</v>
      </c>
    </row>
    <row r="183" spans="1:49" ht="25.5" x14ac:dyDescent="0.2">
      <c r="A183" s="38" t="s">
        <v>32</v>
      </c>
      <c r="B183" s="69" t="s">
        <v>33</v>
      </c>
      <c r="C183" s="162" t="s">
        <v>87</v>
      </c>
      <c r="D183" s="162" t="s">
        <v>23</v>
      </c>
      <c r="E183" s="69" t="s">
        <v>178</v>
      </c>
      <c r="F183" s="69" t="s">
        <v>34</v>
      </c>
      <c r="G183" s="223">
        <f>SUM(H183:K183)</f>
        <v>2096.1001099999999</v>
      </c>
      <c r="H183" s="227">
        <v>2096.1001099999999</v>
      </c>
      <c r="I183" s="242"/>
      <c r="J183" s="243"/>
      <c r="K183" s="243"/>
    </row>
    <row r="184" spans="1:49" ht="38.25" hidden="1" x14ac:dyDescent="0.2">
      <c r="A184" s="90" t="s">
        <v>179</v>
      </c>
      <c r="B184" s="37" t="s">
        <v>33</v>
      </c>
      <c r="C184" s="160" t="s">
        <v>87</v>
      </c>
      <c r="D184" s="160" t="s">
        <v>23</v>
      </c>
      <c r="E184" s="37" t="s">
        <v>180</v>
      </c>
      <c r="F184" s="69"/>
      <c r="G184" s="226">
        <f>G185</f>
        <v>0</v>
      </c>
      <c r="H184" s="226">
        <f>H185</f>
        <v>0</v>
      </c>
      <c r="I184" s="242">
        <f>I185</f>
        <v>0</v>
      </c>
      <c r="J184" s="243">
        <f>J185</f>
        <v>0</v>
      </c>
      <c r="K184" s="243">
        <f>K185</f>
        <v>0</v>
      </c>
    </row>
    <row r="185" spans="1:49" ht="25.5" hidden="1" x14ac:dyDescent="0.2">
      <c r="A185" s="38" t="s">
        <v>32</v>
      </c>
      <c r="B185" s="69" t="s">
        <v>33</v>
      </c>
      <c r="C185" s="162" t="s">
        <v>87</v>
      </c>
      <c r="D185" s="162" t="s">
        <v>23</v>
      </c>
      <c r="E185" s="69" t="s">
        <v>180</v>
      </c>
      <c r="F185" s="69" t="s">
        <v>34</v>
      </c>
      <c r="G185" s="223">
        <f>SUM(H185:K185)</f>
        <v>0</v>
      </c>
      <c r="H185" s="227"/>
      <c r="I185" s="242"/>
      <c r="J185" s="243"/>
      <c r="K185" s="243"/>
    </row>
    <row r="186" spans="1:49" s="197" customFormat="1" ht="51" hidden="1" x14ac:dyDescent="0.2">
      <c r="A186" s="90" t="s">
        <v>181</v>
      </c>
      <c r="B186" s="37" t="s">
        <v>33</v>
      </c>
      <c r="C186" s="160" t="s">
        <v>87</v>
      </c>
      <c r="D186" s="160" t="s">
        <v>23</v>
      </c>
      <c r="E186" s="37" t="s">
        <v>182</v>
      </c>
      <c r="F186" s="37"/>
      <c r="G186" s="226">
        <f>G187</f>
        <v>0</v>
      </c>
      <c r="H186" s="226">
        <f>H187</f>
        <v>0</v>
      </c>
      <c r="I186" s="242">
        <f>I187</f>
        <v>0</v>
      </c>
      <c r="J186" s="243">
        <f>J187</f>
        <v>0</v>
      </c>
      <c r="K186" s="243">
        <f>K187</f>
        <v>0</v>
      </c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</row>
    <row r="187" spans="1:49" s="198" customFormat="1" hidden="1" x14ac:dyDescent="0.2">
      <c r="A187" s="38" t="s">
        <v>71</v>
      </c>
      <c r="B187" s="69" t="s">
        <v>33</v>
      </c>
      <c r="C187" s="162" t="s">
        <v>87</v>
      </c>
      <c r="D187" s="162" t="s">
        <v>23</v>
      </c>
      <c r="E187" s="69" t="s">
        <v>182</v>
      </c>
      <c r="F187" s="69" t="s">
        <v>72</v>
      </c>
      <c r="G187" s="280"/>
      <c r="H187" s="227"/>
      <c r="I187" s="242"/>
      <c r="J187" s="243"/>
      <c r="K187" s="243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</row>
    <row r="188" spans="1:49" ht="13.5" customHeight="1" x14ac:dyDescent="0.2">
      <c r="A188" s="225" t="s">
        <v>183</v>
      </c>
      <c r="B188" s="192" t="s">
        <v>33</v>
      </c>
      <c r="C188" s="191" t="s">
        <v>87</v>
      </c>
      <c r="D188" s="191" t="s">
        <v>87</v>
      </c>
      <c r="E188" s="192"/>
      <c r="F188" s="192"/>
      <c r="G188" s="219">
        <f t="shared" ref="G188:K189" si="10">G189</f>
        <v>5</v>
      </c>
      <c r="H188" s="219">
        <f t="shared" si="10"/>
        <v>5</v>
      </c>
      <c r="I188" s="235">
        <f t="shared" si="10"/>
        <v>0</v>
      </c>
      <c r="J188" s="236">
        <f t="shared" si="10"/>
        <v>0</v>
      </c>
      <c r="K188" s="236">
        <f t="shared" si="10"/>
        <v>0</v>
      </c>
    </row>
    <row r="189" spans="1:49" ht="44.25" customHeight="1" x14ac:dyDescent="0.2">
      <c r="A189" s="68" t="s">
        <v>184</v>
      </c>
      <c r="B189" s="37" t="s">
        <v>33</v>
      </c>
      <c r="C189" s="160" t="s">
        <v>87</v>
      </c>
      <c r="D189" s="160" t="s">
        <v>87</v>
      </c>
      <c r="E189" s="37" t="s">
        <v>113</v>
      </c>
      <c r="F189" s="37"/>
      <c r="G189" s="226">
        <f t="shared" si="10"/>
        <v>5</v>
      </c>
      <c r="H189" s="226">
        <f t="shared" si="10"/>
        <v>5</v>
      </c>
      <c r="I189" s="242">
        <f t="shared" si="10"/>
        <v>0</v>
      </c>
      <c r="J189" s="243">
        <f t="shared" si="10"/>
        <v>0</v>
      </c>
      <c r="K189" s="243">
        <f t="shared" si="10"/>
        <v>0</v>
      </c>
    </row>
    <row r="190" spans="1:49" ht="26.25" customHeight="1" x14ac:dyDescent="0.2">
      <c r="A190" s="38" t="s">
        <v>32</v>
      </c>
      <c r="B190" s="69" t="s">
        <v>33</v>
      </c>
      <c r="C190" s="162" t="s">
        <v>87</v>
      </c>
      <c r="D190" s="162" t="s">
        <v>87</v>
      </c>
      <c r="E190" s="69" t="s">
        <v>113</v>
      </c>
      <c r="F190" s="69" t="s">
        <v>34</v>
      </c>
      <c r="G190" s="223">
        <f>SUM(H190:K190)</f>
        <v>5</v>
      </c>
      <c r="H190" s="227">
        <v>5</v>
      </c>
      <c r="I190" s="242"/>
      <c r="J190" s="243"/>
      <c r="K190" s="243"/>
    </row>
    <row r="191" spans="1:49" s="202" customFormat="1" ht="15.75" x14ac:dyDescent="0.25">
      <c r="A191" s="186" t="s">
        <v>185</v>
      </c>
      <c r="B191" s="188" t="s">
        <v>33</v>
      </c>
      <c r="C191" s="187" t="s">
        <v>43</v>
      </c>
      <c r="D191" s="187"/>
      <c r="E191" s="188"/>
      <c r="F191" s="188"/>
      <c r="G191" s="215">
        <f>SUM(G192)</f>
        <v>1883</v>
      </c>
      <c r="H191" s="215">
        <f t="shared" ref="H191:K192" si="11">SUM(H192)</f>
        <v>1883</v>
      </c>
      <c r="I191" s="215">
        <f t="shared" si="11"/>
        <v>0</v>
      </c>
      <c r="J191" s="215">
        <f t="shared" si="11"/>
        <v>0</v>
      </c>
      <c r="K191" s="215">
        <f t="shared" si="11"/>
        <v>0</v>
      </c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</row>
    <row r="192" spans="1:49" s="201" customFormat="1" x14ac:dyDescent="0.2">
      <c r="A192" s="190" t="s">
        <v>186</v>
      </c>
      <c r="B192" s="192" t="s">
        <v>33</v>
      </c>
      <c r="C192" s="191" t="s">
        <v>43</v>
      </c>
      <c r="D192" s="191" t="s">
        <v>17</v>
      </c>
      <c r="E192" s="192"/>
      <c r="F192" s="192"/>
      <c r="G192" s="219">
        <f>SUM(G193)</f>
        <v>1883</v>
      </c>
      <c r="H192" s="219">
        <f t="shared" si="11"/>
        <v>1883</v>
      </c>
      <c r="I192" s="219">
        <f t="shared" si="11"/>
        <v>0</v>
      </c>
      <c r="J192" s="219">
        <f t="shared" si="11"/>
        <v>0</v>
      </c>
      <c r="K192" s="219">
        <f t="shared" si="11"/>
        <v>0</v>
      </c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</row>
    <row r="193" spans="1:49" s="197" customFormat="1" ht="38.25" x14ac:dyDescent="0.2">
      <c r="A193" s="68" t="s">
        <v>187</v>
      </c>
      <c r="B193" s="37" t="s">
        <v>33</v>
      </c>
      <c r="C193" s="160" t="s">
        <v>43</v>
      </c>
      <c r="D193" s="160" t="s">
        <v>17</v>
      </c>
      <c r="E193" s="37" t="s">
        <v>188</v>
      </c>
      <c r="F193" s="69"/>
      <c r="G193" s="226">
        <f>G194</f>
        <v>1883</v>
      </c>
      <c r="H193" s="226">
        <f>H194</f>
        <v>1883</v>
      </c>
      <c r="I193" s="226">
        <f>I194</f>
        <v>0</v>
      </c>
      <c r="J193" s="226">
        <f>J194</f>
        <v>0</v>
      </c>
      <c r="K193" s="226">
        <f>K194</f>
        <v>0</v>
      </c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</row>
    <row r="194" spans="1:49" s="198" customFormat="1" ht="25.5" x14ac:dyDescent="0.2">
      <c r="A194" s="38" t="s">
        <v>32</v>
      </c>
      <c r="B194" s="37" t="s">
        <v>33</v>
      </c>
      <c r="C194" s="160" t="s">
        <v>43</v>
      </c>
      <c r="D194" s="160" t="s">
        <v>17</v>
      </c>
      <c r="E194" s="69" t="s">
        <v>188</v>
      </c>
      <c r="F194" s="69" t="s">
        <v>34</v>
      </c>
      <c r="G194" s="223">
        <f>SUM(H194:K194)</f>
        <v>1883</v>
      </c>
      <c r="H194" s="227">
        <v>1883</v>
      </c>
      <c r="I194" s="269"/>
      <c r="J194" s="243"/>
      <c r="K194" s="243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</row>
    <row r="195" spans="1:49" s="202" customFormat="1" ht="15.75" x14ac:dyDescent="0.25">
      <c r="A195" s="186" t="s">
        <v>189</v>
      </c>
      <c r="B195" s="188" t="s">
        <v>33</v>
      </c>
      <c r="C195" s="187" t="s">
        <v>190</v>
      </c>
      <c r="D195" s="187"/>
      <c r="E195" s="188"/>
      <c r="F195" s="188"/>
      <c r="G195" s="215">
        <f>G196</f>
        <v>2450.8000000000002</v>
      </c>
      <c r="H195" s="215">
        <f>H196</f>
        <v>1700.8</v>
      </c>
      <c r="I195" s="233">
        <f>I196</f>
        <v>0</v>
      </c>
      <c r="J195" s="234">
        <f>J196</f>
        <v>300</v>
      </c>
      <c r="K195" s="234">
        <f>K196</f>
        <v>450</v>
      </c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</row>
    <row r="196" spans="1:49" s="201" customFormat="1" x14ac:dyDescent="0.2">
      <c r="A196" s="190" t="s">
        <v>191</v>
      </c>
      <c r="B196" s="192" t="s">
        <v>33</v>
      </c>
      <c r="C196" s="191" t="s">
        <v>190</v>
      </c>
      <c r="D196" s="191" t="s">
        <v>15</v>
      </c>
      <c r="E196" s="192"/>
      <c r="F196" s="192"/>
      <c r="G196" s="219">
        <f>G197+G199</f>
        <v>2450.8000000000002</v>
      </c>
      <c r="H196" s="219">
        <f>H197+H199</f>
        <v>1700.8</v>
      </c>
      <c r="I196" s="235">
        <f>I197+I199</f>
        <v>0</v>
      </c>
      <c r="J196" s="236">
        <f>J197+J199</f>
        <v>300</v>
      </c>
      <c r="K196" s="236">
        <f>K197+K199</f>
        <v>450</v>
      </c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</row>
    <row r="197" spans="1:49" s="197" customFormat="1" ht="25.5" x14ac:dyDescent="0.2">
      <c r="A197" s="68" t="s">
        <v>192</v>
      </c>
      <c r="B197" s="37" t="s">
        <v>33</v>
      </c>
      <c r="C197" s="160" t="s">
        <v>190</v>
      </c>
      <c r="D197" s="160" t="s">
        <v>15</v>
      </c>
      <c r="E197" s="37" t="s">
        <v>193</v>
      </c>
      <c r="F197" s="37"/>
      <c r="G197" s="226">
        <f>G198</f>
        <v>2450.8000000000002</v>
      </c>
      <c r="H197" s="226">
        <f>H198</f>
        <v>1700.8</v>
      </c>
      <c r="I197" s="242">
        <f>I198</f>
        <v>0</v>
      </c>
      <c r="J197" s="243">
        <f>J198</f>
        <v>300</v>
      </c>
      <c r="K197" s="243">
        <f>K198</f>
        <v>450</v>
      </c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</row>
    <row r="198" spans="1:49" s="198" customFormat="1" ht="16.5" customHeight="1" x14ac:dyDescent="0.2">
      <c r="A198" s="95" t="s">
        <v>71</v>
      </c>
      <c r="B198" s="69" t="s">
        <v>33</v>
      </c>
      <c r="C198" s="162" t="s">
        <v>190</v>
      </c>
      <c r="D198" s="162" t="s">
        <v>15</v>
      </c>
      <c r="E198" s="69" t="s">
        <v>193</v>
      </c>
      <c r="F198" s="69" t="s">
        <v>72</v>
      </c>
      <c r="G198" s="223">
        <f>SUM(H198:K198)</f>
        <v>2450.8000000000002</v>
      </c>
      <c r="H198" s="227">
        <v>1700.8</v>
      </c>
      <c r="I198" s="269"/>
      <c r="J198" s="243">
        <v>300</v>
      </c>
      <c r="K198" s="243">
        <v>450</v>
      </c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</row>
    <row r="199" spans="1:49" s="197" customFormat="1" ht="38.25" hidden="1" x14ac:dyDescent="0.2">
      <c r="A199" s="68" t="s">
        <v>194</v>
      </c>
      <c r="B199" s="37" t="s">
        <v>33</v>
      </c>
      <c r="C199" s="160" t="s">
        <v>190</v>
      </c>
      <c r="D199" s="160" t="s">
        <v>15</v>
      </c>
      <c r="E199" s="37" t="s">
        <v>195</v>
      </c>
      <c r="F199" s="37"/>
      <c r="G199" s="226">
        <f>G200</f>
        <v>0</v>
      </c>
      <c r="H199" s="226">
        <f>H200</f>
        <v>0</v>
      </c>
      <c r="I199" s="242">
        <f>I200</f>
        <v>0</v>
      </c>
      <c r="J199" s="243">
        <f>J200</f>
        <v>0</v>
      </c>
      <c r="K199" s="243">
        <f>K200</f>
        <v>0</v>
      </c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</row>
    <row r="200" spans="1:49" s="198" customFormat="1" hidden="1" x14ac:dyDescent="0.2">
      <c r="A200" s="95" t="s">
        <v>71</v>
      </c>
      <c r="B200" s="69" t="s">
        <v>33</v>
      </c>
      <c r="C200" s="162" t="s">
        <v>190</v>
      </c>
      <c r="D200" s="162" t="s">
        <v>15</v>
      </c>
      <c r="E200" s="69" t="s">
        <v>195</v>
      </c>
      <c r="F200" s="69" t="s">
        <v>72</v>
      </c>
      <c r="G200" s="223">
        <f>SUM(H200:K200)</f>
        <v>0</v>
      </c>
      <c r="H200" s="227"/>
      <c r="I200" s="242"/>
      <c r="J200" s="243"/>
      <c r="K200" s="243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</row>
    <row r="201" spans="1:49" ht="15.75" x14ac:dyDescent="0.2">
      <c r="A201" s="244" t="s">
        <v>196</v>
      </c>
      <c r="B201" s="188" t="s">
        <v>33</v>
      </c>
      <c r="C201" s="187" t="s">
        <v>79</v>
      </c>
      <c r="D201" s="187"/>
      <c r="E201" s="188"/>
      <c r="F201" s="188"/>
      <c r="G201" s="215">
        <f>SUM(G203)</f>
        <v>122</v>
      </c>
      <c r="H201" s="215">
        <f>SUM(H203)</f>
        <v>122</v>
      </c>
      <c r="I201" s="233">
        <f>SUM(I203)</f>
        <v>0</v>
      </c>
      <c r="J201" s="234">
        <f>SUM(J203)</f>
        <v>0</v>
      </c>
      <c r="K201" s="234">
        <f>SUM(K203)</f>
        <v>0</v>
      </c>
    </row>
    <row r="202" spans="1:49" x14ac:dyDescent="0.2">
      <c r="A202" s="225" t="s">
        <v>197</v>
      </c>
      <c r="B202" s="192" t="s">
        <v>33</v>
      </c>
      <c r="C202" s="191" t="s">
        <v>79</v>
      </c>
      <c r="D202" s="191" t="s">
        <v>15</v>
      </c>
      <c r="E202" s="192"/>
      <c r="F202" s="192"/>
      <c r="G202" s="219">
        <f>SUM(G203)</f>
        <v>122</v>
      </c>
      <c r="H202" s="219">
        <f>SUM(H203)</f>
        <v>122</v>
      </c>
      <c r="I202" s="235">
        <f>SUM(I203)</f>
        <v>0</v>
      </c>
      <c r="J202" s="236">
        <f>SUM(J203)</f>
        <v>0</v>
      </c>
      <c r="K202" s="236">
        <f>SUM(K203)</f>
        <v>0</v>
      </c>
    </row>
    <row r="203" spans="1:49" s="197" customFormat="1" ht="25.5" x14ac:dyDescent="0.2">
      <c r="A203" s="68" t="s">
        <v>198</v>
      </c>
      <c r="B203" s="37" t="s">
        <v>33</v>
      </c>
      <c r="C203" s="160" t="s">
        <v>79</v>
      </c>
      <c r="D203" s="160" t="s">
        <v>15</v>
      </c>
      <c r="E203" s="37" t="s">
        <v>199</v>
      </c>
      <c r="F203" s="37"/>
      <c r="G203" s="226">
        <f>G204</f>
        <v>122</v>
      </c>
      <c r="H203" s="226">
        <f>H204</f>
        <v>122</v>
      </c>
      <c r="I203" s="242">
        <f>I204</f>
        <v>0</v>
      </c>
      <c r="J203" s="243">
        <f>J204</f>
        <v>0</v>
      </c>
      <c r="K203" s="243">
        <f>K204</f>
        <v>0</v>
      </c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</row>
    <row r="204" spans="1:49" s="198" customFormat="1" x14ac:dyDescent="0.2">
      <c r="A204" s="95" t="s">
        <v>35</v>
      </c>
      <c r="B204" s="69" t="s">
        <v>33</v>
      </c>
      <c r="C204" s="162" t="s">
        <v>79</v>
      </c>
      <c r="D204" s="162" t="s">
        <v>15</v>
      </c>
      <c r="E204" s="69" t="s">
        <v>199</v>
      </c>
      <c r="F204" s="69" t="s">
        <v>36</v>
      </c>
      <c r="G204" s="223">
        <f>SUM(H204:K204)</f>
        <v>122</v>
      </c>
      <c r="H204" s="227">
        <v>122</v>
      </c>
      <c r="I204" s="242"/>
      <c r="J204" s="243"/>
      <c r="K204" s="243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</row>
    <row r="205" spans="1:49" ht="15.75" x14ac:dyDescent="0.25">
      <c r="A205" s="344" t="s">
        <v>200</v>
      </c>
      <c r="B205" s="344"/>
      <c r="C205" s="344"/>
      <c r="D205" s="344"/>
      <c r="E205" s="344"/>
      <c r="F205" s="344"/>
      <c r="G205" s="270">
        <f>SUM(G21+G68+G73+G106+G191+G201+G77+G195)</f>
        <v>39526.330109999995</v>
      </c>
      <c r="H205" s="270">
        <f>SUM(H21+H68+H73+H106+H191+H201+H77+H195)</f>
        <v>29288.880109999998</v>
      </c>
      <c r="I205" s="270">
        <f>SUM(I21+I68+I73+I106+I191+I201+I77+I195)</f>
        <v>3231.4870000000001</v>
      </c>
      <c r="J205" s="270">
        <f>SUM(J21+J68+J73+J106+J191+J201+J77+J195)</f>
        <v>105.26300000000001</v>
      </c>
      <c r="K205" s="270">
        <f>SUM(K21+K68+K73+K106+K191+K201+K77+K195)</f>
        <v>6900.7</v>
      </c>
    </row>
  </sheetData>
  <sheetProtection selectLockedCells="1" selectUnlockedCells="1"/>
  <mergeCells count="17">
    <mergeCell ref="A6:G6"/>
    <mergeCell ref="A1:G1"/>
    <mergeCell ref="A2:G2"/>
    <mergeCell ref="A3:G3"/>
    <mergeCell ref="A4:G4"/>
    <mergeCell ref="A5:G5"/>
    <mergeCell ref="A205:F205"/>
    <mergeCell ref="A7:G7"/>
    <mergeCell ref="A8:G8"/>
    <mergeCell ref="A9:G9"/>
    <mergeCell ref="A10:G10"/>
    <mergeCell ref="A11:G11"/>
    <mergeCell ref="A12:G12"/>
    <mergeCell ref="A13:G13"/>
    <mergeCell ref="A14:G14"/>
    <mergeCell ref="A16:G16"/>
    <mergeCell ref="A17:G17"/>
  </mergeCells>
  <pageMargins left="0.74803149606299213" right="0.15748031496062992" top="0.55118110236220474" bottom="0.43307086614173229" header="0.51181102362204722" footer="0.19685039370078741"/>
  <pageSetup paperSize="9" scale="72" fitToHeight="3" orientation="portrait" verticalDpi="300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03"/>
  <sheetViews>
    <sheetView workbookViewId="0">
      <selection activeCell="K28" sqref="K28"/>
    </sheetView>
  </sheetViews>
  <sheetFormatPr defaultRowHeight="12.75" x14ac:dyDescent="0.2"/>
  <cols>
    <col min="1" max="1" width="66.85546875" style="112" customWidth="1"/>
    <col min="2" max="2" width="5.28515625" style="112" customWidth="1"/>
    <col min="3" max="3" width="9.5703125" style="112" customWidth="1"/>
    <col min="4" max="4" width="15.7109375" style="112" customWidth="1"/>
    <col min="5" max="5" width="5.5703125" style="112" customWidth="1"/>
    <col min="6" max="6" width="17.42578125" style="112" customWidth="1"/>
    <col min="7" max="46" width="9.140625" customWidth="1"/>
    <col min="47" max="47" width="9.140625" style="112" bestFit="1"/>
    <col min="48" max="16384" width="9.140625" style="112"/>
  </cols>
  <sheetData>
    <row r="1" spans="1:6" ht="15" customHeight="1" x14ac:dyDescent="0.2">
      <c r="A1" s="349" t="s">
        <v>201</v>
      </c>
      <c r="B1" s="350"/>
      <c r="C1" s="350"/>
      <c r="D1" s="350"/>
      <c r="E1" s="350"/>
      <c r="F1" s="350"/>
    </row>
    <row r="2" spans="1:6" ht="14.25" customHeight="1" x14ac:dyDescent="0.2">
      <c r="A2" s="349" t="s">
        <v>1</v>
      </c>
      <c r="B2" s="350"/>
      <c r="C2" s="350"/>
      <c r="D2" s="350"/>
      <c r="E2" s="350"/>
      <c r="F2" s="350"/>
    </row>
    <row r="3" spans="1:6" ht="14.25" customHeight="1" x14ac:dyDescent="0.2">
      <c r="A3" s="349" t="s">
        <v>2</v>
      </c>
      <c r="B3" s="350"/>
      <c r="C3" s="350"/>
      <c r="D3" s="350"/>
      <c r="E3" s="350"/>
      <c r="F3" s="350"/>
    </row>
    <row r="4" spans="1:6" ht="14.25" customHeight="1" x14ac:dyDescent="0.2">
      <c r="A4" s="349" t="s">
        <v>300</v>
      </c>
      <c r="B4" s="350"/>
      <c r="C4" s="350"/>
      <c r="D4" s="350"/>
      <c r="E4" s="350"/>
      <c r="F4" s="350"/>
    </row>
    <row r="5" spans="1:6" ht="14.25" customHeight="1" x14ac:dyDescent="0.2">
      <c r="A5" s="349" t="s">
        <v>202</v>
      </c>
      <c r="B5" s="350"/>
      <c r="C5" s="350"/>
      <c r="D5" s="350"/>
      <c r="E5" s="350"/>
      <c r="F5" s="350"/>
    </row>
    <row r="6" spans="1:6" ht="14.25" customHeight="1" x14ac:dyDescent="0.2">
      <c r="A6" s="349" t="s">
        <v>203</v>
      </c>
      <c r="B6" s="350"/>
      <c r="C6" s="350"/>
      <c r="D6" s="350"/>
      <c r="E6" s="350"/>
      <c r="F6" s="350"/>
    </row>
    <row r="7" spans="1:6" ht="14.25" customHeight="1" x14ac:dyDescent="0.2">
      <c r="A7" s="349" t="s">
        <v>2</v>
      </c>
      <c r="B7" s="350"/>
      <c r="C7" s="350"/>
      <c r="D7" s="350"/>
      <c r="E7" s="350"/>
      <c r="F7" s="350"/>
    </row>
    <row r="8" spans="1:6" ht="14.25" customHeight="1" x14ac:dyDescent="0.2">
      <c r="A8" s="349" t="s">
        <v>3</v>
      </c>
      <c r="B8" s="350"/>
      <c r="C8" s="350"/>
      <c r="D8" s="350"/>
      <c r="E8" s="350"/>
      <c r="F8" s="350"/>
    </row>
    <row r="9" spans="1:6" ht="14.25" customHeight="1" x14ac:dyDescent="0.2">
      <c r="A9" s="349" t="s">
        <v>292</v>
      </c>
      <c r="B9" s="350"/>
      <c r="C9" s="350"/>
      <c r="D9" s="350"/>
      <c r="E9" s="350"/>
      <c r="F9" s="350"/>
    </row>
    <row r="10" spans="1:6" ht="14.25" customHeight="1" x14ac:dyDescent="0.2">
      <c r="A10" s="349" t="s">
        <v>293</v>
      </c>
      <c r="B10" s="350"/>
      <c r="C10" s="350"/>
      <c r="D10" s="350"/>
      <c r="E10" s="350"/>
      <c r="F10" s="350"/>
    </row>
    <row r="11" spans="1:6" ht="14.25" customHeight="1" x14ac:dyDescent="0.2">
      <c r="A11" s="349" t="s">
        <v>298</v>
      </c>
      <c r="B11" s="350"/>
      <c r="C11" s="350"/>
      <c r="D11" s="350"/>
      <c r="E11" s="350"/>
      <c r="F11" s="350"/>
    </row>
    <row r="12" spans="1:6" ht="14.25" hidden="1" customHeight="1" x14ac:dyDescent="0.2">
      <c r="A12" s="349" t="s">
        <v>285</v>
      </c>
      <c r="B12" s="349"/>
      <c r="C12" s="349"/>
      <c r="D12" s="349"/>
      <c r="E12" s="349"/>
      <c r="F12" s="349"/>
    </row>
    <row r="13" spans="1:6" ht="14.25" hidden="1" customHeight="1" x14ac:dyDescent="0.2">
      <c r="A13" s="349" t="s">
        <v>286</v>
      </c>
      <c r="B13" s="349"/>
      <c r="C13" s="349"/>
      <c r="D13" s="349"/>
      <c r="E13" s="349"/>
      <c r="F13" s="349"/>
    </row>
    <row r="14" spans="1:6" ht="14.25" customHeight="1" x14ac:dyDescent="0.2">
      <c r="A14" s="349"/>
      <c r="B14" s="349"/>
      <c r="C14" s="349"/>
      <c r="D14" s="349"/>
      <c r="E14" s="349"/>
      <c r="F14" s="349"/>
    </row>
    <row r="15" spans="1:6" ht="15" x14ac:dyDescent="0.2">
      <c r="A15" s="113"/>
      <c r="B15" s="113"/>
      <c r="C15" s="113"/>
      <c r="D15" s="113"/>
      <c r="E15" s="113"/>
      <c r="F15" s="113"/>
    </row>
    <row r="16" spans="1:6" ht="15.75" x14ac:dyDescent="0.2">
      <c r="A16" s="351" t="s">
        <v>204</v>
      </c>
      <c r="B16" s="351"/>
      <c r="C16" s="351"/>
      <c r="D16" s="351"/>
      <c r="E16" s="351"/>
      <c r="F16" s="351"/>
    </row>
    <row r="17" spans="1:70" ht="12.75" customHeight="1" x14ac:dyDescent="0.2">
      <c r="A17" s="351" t="s">
        <v>205</v>
      </c>
      <c r="B17" s="351"/>
      <c r="C17" s="351"/>
      <c r="D17" s="351"/>
      <c r="E17" s="351"/>
      <c r="F17" s="351"/>
    </row>
    <row r="18" spans="1:70" ht="12.75" customHeight="1" x14ac:dyDescent="0.2">
      <c r="A18" s="351" t="s">
        <v>295</v>
      </c>
      <c r="B18" s="351"/>
      <c r="C18" s="351"/>
      <c r="D18" s="351"/>
      <c r="E18" s="351"/>
      <c r="F18" s="351"/>
    </row>
    <row r="19" spans="1:70" ht="12.75" customHeight="1" x14ac:dyDescent="0.25">
      <c r="A19" s="114"/>
      <c r="B19" s="114"/>
      <c r="C19" s="114"/>
      <c r="D19" s="114"/>
      <c r="E19" s="114"/>
    </row>
    <row r="20" spans="1:70" x14ac:dyDescent="0.2">
      <c r="E20" s="115"/>
      <c r="F20" s="115" t="s">
        <v>5</v>
      </c>
    </row>
    <row r="21" spans="1:70" ht="17.25" customHeight="1" x14ac:dyDescent="0.2">
      <c r="A21" s="116" t="s">
        <v>6</v>
      </c>
      <c r="B21" s="116" t="s">
        <v>206</v>
      </c>
      <c r="C21" s="117" t="s">
        <v>9</v>
      </c>
      <c r="D21" s="116" t="s">
        <v>10</v>
      </c>
      <c r="E21" s="116" t="s">
        <v>11</v>
      </c>
      <c r="F21" s="116" t="s">
        <v>12</v>
      </c>
    </row>
    <row r="22" spans="1:70" ht="36" x14ac:dyDescent="0.2">
      <c r="A22" s="118" t="s">
        <v>13</v>
      </c>
      <c r="B22" s="119"/>
      <c r="C22" s="119"/>
      <c r="D22" s="120"/>
      <c r="E22" s="120"/>
      <c r="F22" s="121">
        <f>SUM(B203)</f>
        <v>39526.330109999995</v>
      </c>
    </row>
    <row r="23" spans="1:70" ht="15.75" x14ac:dyDescent="0.2">
      <c r="A23" s="122" t="s">
        <v>14</v>
      </c>
      <c r="B23" s="123" t="s">
        <v>15</v>
      </c>
      <c r="C23" s="124"/>
      <c r="D23" s="125"/>
      <c r="E23" s="125"/>
      <c r="F23" s="126">
        <f>SUM(F32+F42+F53+F27)+F45+F48</f>
        <v>7152.7999999999993</v>
      </c>
    </row>
    <row r="24" spans="1:70" s="105" customFormat="1" ht="31.5" hidden="1" customHeight="1" x14ac:dyDescent="0.2">
      <c r="A24" s="127" t="s">
        <v>16</v>
      </c>
      <c r="B24" s="128" t="s">
        <v>15</v>
      </c>
      <c r="C24" s="128" t="s">
        <v>17</v>
      </c>
      <c r="D24" s="129"/>
      <c r="E24" s="129"/>
      <c r="F24" s="130">
        <f>SUM(F25)</f>
        <v>0</v>
      </c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</row>
    <row r="25" spans="1:70" s="106" customFormat="1" ht="49.5" hidden="1" customHeight="1" x14ac:dyDescent="0.2">
      <c r="A25" s="131" t="s">
        <v>18</v>
      </c>
      <c r="B25" s="132" t="s">
        <v>15</v>
      </c>
      <c r="C25" s="132" t="s">
        <v>17</v>
      </c>
      <c r="D25" s="133" t="s">
        <v>19</v>
      </c>
      <c r="E25" s="133"/>
      <c r="F25" s="134">
        <f>F26</f>
        <v>0</v>
      </c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</row>
    <row r="26" spans="1:70" s="107" customFormat="1" ht="51.75" hidden="1" customHeight="1" x14ac:dyDescent="0.2">
      <c r="A26" s="135" t="s">
        <v>20</v>
      </c>
      <c r="B26" s="136" t="s">
        <v>15</v>
      </c>
      <c r="C26" s="136" t="s">
        <v>17</v>
      </c>
      <c r="D26" s="137" t="s">
        <v>19</v>
      </c>
      <c r="E26" s="137" t="s">
        <v>21</v>
      </c>
      <c r="F26" s="138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</row>
    <row r="27" spans="1:70" s="105" customFormat="1" ht="39.75" customHeight="1" x14ac:dyDescent="0.2">
      <c r="A27" s="127" t="s">
        <v>22</v>
      </c>
      <c r="B27" s="128" t="s">
        <v>15</v>
      </c>
      <c r="C27" s="128" t="s">
        <v>23</v>
      </c>
      <c r="D27" s="129"/>
      <c r="E27" s="129"/>
      <c r="F27" s="130">
        <f>SUM(F28)+F30</f>
        <v>13.200000000000001</v>
      </c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</row>
    <row r="28" spans="1:70" s="106" customFormat="1" ht="38.25" x14ac:dyDescent="0.2">
      <c r="A28" s="139" t="s">
        <v>24</v>
      </c>
      <c r="B28" s="132" t="s">
        <v>15</v>
      </c>
      <c r="C28" s="132" t="s">
        <v>23</v>
      </c>
      <c r="D28" s="133" t="s">
        <v>25</v>
      </c>
      <c r="E28" s="133"/>
      <c r="F28" s="134">
        <f>F29</f>
        <v>1.8</v>
      </c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</row>
    <row r="29" spans="1:70" s="106" customFormat="1" ht="51.75" customHeight="1" x14ac:dyDescent="0.2">
      <c r="A29" s="135" t="s">
        <v>20</v>
      </c>
      <c r="B29" s="136" t="s">
        <v>15</v>
      </c>
      <c r="C29" s="136" t="s">
        <v>23</v>
      </c>
      <c r="D29" s="137" t="s">
        <v>25</v>
      </c>
      <c r="E29" s="137" t="s">
        <v>21</v>
      </c>
      <c r="F29" s="138">
        <f>SUM('№ 4'!G27)</f>
        <v>1.8</v>
      </c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</row>
    <row r="30" spans="1:70" s="106" customFormat="1" ht="49.5" customHeight="1" x14ac:dyDescent="0.2">
      <c r="A30" s="139" t="s">
        <v>26</v>
      </c>
      <c r="B30" s="132" t="s">
        <v>15</v>
      </c>
      <c r="C30" s="132" t="s">
        <v>23</v>
      </c>
      <c r="D30" s="133" t="s">
        <v>27</v>
      </c>
      <c r="E30" s="133"/>
      <c r="F30" s="134">
        <f>F31</f>
        <v>11.4</v>
      </c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</row>
    <row r="31" spans="1:70" s="106" customFormat="1" ht="51" customHeight="1" x14ac:dyDescent="0.2">
      <c r="A31" s="135" t="s">
        <v>20</v>
      </c>
      <c r="B31" s="136" t="s">
        <v>15</v>
      </c>
      <c r="C31" s="136" t="s">
        <v>23</v>
      </c>
      <c r="D31" s="137" t="s">
        <v>27</v>
      </c>
      <c r="E31" s="137" t="s">
        <v>21</v>
      </c>
      <c r="F31" s="138">
        <f>SUM('№ 4'!G29)</f>
        <v>11.4</v>
      </c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</row>
    <row r="32" spans="1:70" ht="38.25" x14ac:dyDescent="0.2">
      <c r="A32" s="127" t="s">
        <v>28</v>
      </c>
      <c r="B32" s="128" t="s">
        <v>15</v>
      </c>
      <c r="C32" s="128" t="s">
        <v>29</v>
      </c>
      <c r="D32" s="129"/>
      <c r="E32" s="129"/>
      <c r="F32" s="130">
        <f>F33+F38+F40</f>
        <v>6093.5999999999995</v>
      </c>
    </row>
    <row r="33" spans="1:70" ht="38.25" x14ac:dyDescent="0.2">
      <c r="A33" s="139" t="s">
        <v>30</v>
      </c>
      <c r="B33" s="132" t="s">
        <v>15</v>
      </c>
      <c r="C33" s="132" t="s">
        <v>29</v>
      </c>
      <c r="D33" s="133" t="s">
        <v>31</v>
      </c>
      <c r="E33" s="133"/>
      <c r="F33" s="134">
        <f>F34+F35+F36+F37</f>
        <v>5177.8099999999995</v>
      </c>
    </row>
    <row r="34" spans="1:70" s="107" customFormat="1" ht="51" x14ac:dyDescent="0.2">
      <c r="A34" s="135" t="s">
        <v>20</v>
      </c>
      <c r="B34" s="136" t="s">
        <v>15</v>
      </c>
      <c r="C34" s="136" t="s">
        <v>29</v>
      </c>
      <c r="D34" s="137" t="s">
        <v>31</v>
      </c>
      <c r="E34" s="137" t="s">
        <v>21</v>
      </c>
      <c r="F34" s="138">
        <f>SUM('№ 4'!G32)</f>
        <v>3913.1769999999997</v>
      </c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</row>
    <row r="35" spans="1:70" s="107" customFormat="1" ht="25.5" x14ac:dyDescent="0.2">
      <c r="A35" s="135" t="s">
        <v>32</v>
      </c>
      <c r="B35" s="136" t="s">
        <v>15</v>
      </c>
      <c r="C35" s="136" t="s">
        <v>29</v>
      </c>
      <c r="D35" s="137" t="s">
        <v>31</v>
      </c>
      <c r="E35" s="137" t="s">
        <v>34</v>
      </c>
      <c r="F35" s="138">
        <f>SUM('№ 4'!G33)</f>
        <v>1203.7329999999999</v>
      </c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</row>
    <row r="36" spans="1:70" s="107" customFormat="1" hidden="1" x14ac:dyDescent="0.2">
      <c r="A36" s="140" t="s">
        <v>35</v>
      </c>
      <c r="B36" s="136" t="s">
        <v>15</v>
      </c>
      <c r="C36" s="136" t="s">
        <v>29</v>
      </c>
      <c r="D36" s="137" t="s">
        <v>31</v>
      </c>
      <c r="E36" s="137" t="s">
        <v>36</v>
      </c>
      <c r="F36" s="138">
        <f>SUM('№ 4'!G34)</f>
        <v>0</v>
      </c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</row>
    <row r="37" spans="1:70" s="107" customFormat="1" x14ac:dyDescent="0.2">
      <c r="A37" s="140" t="s">
        <v>37</v>
      </c>
      <c r="B37" s="136" t="s">
        <v>15</v>
      </c>
      <c r="C37" s="136" t="s">
        <v>29</v>
      </c>
      <c r="D37" s="137" t="s">
        <v>31</v>
      </c>
      <c r="E37" s="137" t="s">
        <v>33</v>
      </c>
      <c r="F37" s="138">
        <f>SUM('№ 4'!G35)</f>
        <v>60.9</v>
      </c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 s="112"/>
      <c r="AV37" s="112"/>
      <c r="AW37" s="112"/>
      <c r="AX37" s="112"/>
      <c r="AY37" s="112"/>
      <c r="AZ37" s="112"/>
      <c r="BA37" s="112"/>
      <c r="BB37" s="112"/>
      <c r="BC37" s="112"/>
      <c r="BD37" s="112"/>
      <c r="BE37" s="112"/>
      <c r="BF37" s="112"/>
      <c r="BG37" s="112"/>
      <c r="BH37" s="112"/>
      <c r="BI37" s="112"/>
      <c r="BJ37" s="112"/>
      <c r="BK37" s="112"/>
      <c r="BL37" s="112"/>
      <c r="BM37" s="112"/>
      <c r="BN37" s="112"/>
      <c r="BO37" s="112"/>
      <c r="BP37" s="112"/>
      <c r="BQ37" s="112"/>
      <c r="BR37" s="112"/>
    </row>
    <row r="38" spans="1:70" ht="47.25" customHeight="1" x14ac:dyDescent="0.2">
      <c r="A38" s="139" t="s">
        <v>38</v>
      </c>
      <c r="B38" s="132" t="s">
        <v>15</v>
      </c>
      <c r="C38" s="132" t="s">
        <v>29</v>
      </c>
      <c r="D38" s="133" t="s">
        <v>39</v>
      </c>
      <c r="E38" s="133"/>
      <c r="F38" s="134">
        <f>F39</f>
        <v>915.79000000000008</v>
      </c>
    </row>
    <row r="39" spans="1:70" ht="24.75" customHeight="1" x14ac:dyDescent="0.2">
      <c r="A39" s="135" t="s">
        <v>20</v>
      </c>
      <c r="B39" s="136" t="s">
        <v>15</v>
      </c>
      <c r="C39" s="136" t="s">
        <v>29</v>
      </c>
      <c r="D39" s="137" t="s">
        <v>39</v>
      </c>
      <c r="E39" s="137" t="s">
        <v>21</v>
      </c>
      <c r="F39" s="138">
        <f>SUM('№ 4'!G37)</f>
        <v>915.79000000000008</v>
      </c>
    </row>
    <row r="40" spans="1:70" s="106" customFormat="1" ht="51" hidden="1" x14ac:dyDescent="0.2">
      <c r="A40" s="139" t="s">
        <v>40</v>
      </c>
      <c r="B40" s="132" t="s">
        <v>15</v>
      </c>
      <c r="C40" s="132" t="s">
        <v>29</v>
      </c>
      <c r="D40" s="133" t="s">
        <v>41</v>
      </c>
      <c r="E40" s="133"/>
      <c r="F40" s="134">
        <f>F41</f>
        <v>0</v>
      </c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</row>
    <row r="41" spans="1:70" s="107" customFormat="1" hidden="1" x14ac:dyDescent="0.2">
      <c r="A41" s="140" t="s">
        <v>35</v>
      </c>
      <c r="B41" s="136" t="s">
        <v>15</v>
      </c>
      <c r="C41" s="136" t="s">
        <v>29</v>
      </c>
      <c r="D41" s="137" t="s">
        <v>41</v>
      </c>
      <c r="E41" s="137" t="s">
        <v>36</v>
      </c>
      <c r="F41" s="138">
        <f>SUM('№ 4'!G39)</f>
        <v>0</v>
      </c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2"/>
      <c r="BM41" s="112"/>
      <c r="BN41" s="112"/>
      <c r="BO41" s="112"/>
      <c r="BP41" s="112"/>
      <c r="BQ41" s="112"/>
      <c r="BR41" s="112"/>
    </row>
    <row r="42" spans="1:70" ht="26.25" customHeight="1" x14ac:dyDescent="0.2">
      <c r="A42" s="141" t="s">
        <v>42</v>
      </c>
      <c r="B42" s="128" t="s">
        <v>15</v>
      </c>
      <c r="C42" s="128" t="s">
        <v>43</v>
      </c>
      <c r="D42" s="129"/>
      <c r="E42" s="129"/>
      <c r="F42" s="130">
        <f>F43</f>
        <v>218</v>
      </c>
    </row>
    <row r="43" spans="1:70" ht="25.5" x14ac:dyDescent="0.2">
      <c r="A43" s="131" t="s">
        <v>44</v>
      </c>
      <c r="B43" s="132" t="s">
        <v>15</v>
      </c>
      <c r="C43" s="132" t="s">
        <v>43</v>
      </c>
      <c r="D43" s="133" t="s">
        <v>45</v>
      </c>
      <c r="E43" s="133"/>
      <c r="F43" s="134">
        <f>F44</f>
        <v>218</v>
      </c>
    </row>
    <row r="44" spans="1:70" s="107" customFormat="1" ht="18" customHeight="1" x14ac:dyDescent="0.2">
      <c r="A44" s="142" t="s">
        <v>71</v>
      </c>
      <c r="B44" s="136" t="s">
        <v>15</v>
      </c>
      <c r="C44" s="136" t="s">
        <v>43</v>
      </c>
      <c r="D44" s="137" t="s">
        <v>207</v>
      </c>
      <c r="E44" s="104" t="s">
        <v>72</v>
      </c>
      <c r="F44" s="138">
        <f>SUM('№ 4'!G42)</f>
        <v>218</v>
      </c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</row>
    <row r="45" spans="1:70" s="107" customFormat="1" x14ac:dyDescent="0.2">
      <c r="A45" s="141" t="s">
        <v>208</v>
      </c>
      <c r="B45" s="128" t="s">
        <v>15</v>
      </c>
      <c r="C45" s="128" t="s">
        <v>53</v>
      </c>
      <c r="D45" s="129"/>
      <c r="E45" s="129"/>
      <c r="F45" s="130">
        <f>F46</f>
        <v>478</v>
      </c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</row>
    <row r="46" spans="1:70" s="107" customFormat="1" ht="16.5" customHeight="1" x14ac:dyDescent="0.2">
      <c r="A46" s="139" t="s">
        <v>54</v>
      </c>
      <c r="B46" s="132" t="s">
        <v>15</v>
      </c>
      <c r="C46" s="132" t="s">
        <v>53</v>
      </c>
      <c r="D46" s="133" t="s">
        <v>41</v>
      </c>
      <c r="E46" s="133"/>
      <c r="F46" s="134">
        <f>F47</f>
        <v>478</v>
      </c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 s="112"/>
      <c r="AV46" s="112"/>
      <c r="AW46" s="112"/>
      <c r="AX46" s="112"/>
      <c r="AY46" s="112"/>
      <c r="AZ46" s="112"/>
      <c r="BA46" s="112"/>
      <c r="BB46" s="112"/>
      <c r="BC46" s="112"/>
      <c r="BD46" s="112"/>
      <c r="BE46" s="112"/>
      <c r="BF46" s="112"/>
      <c r="BG46" s="112"/>
      <c r="BH46" s="112"/>
      <c r="BI46" s="112"/>
      <c r="BJ46" s="112"/>
      <c r="BK46" s="112"/>
      <c r="BL46" s="112"/>
      <c r="BM46" s="112"/>
      <c r="BN46" s="112"/>
      <c r="BO46" s="112"/>
      <c r="BP46" s="112"/>
      <c r="BQ46" s="112"/>
      <c r="BR46" s="112"/>
    </row>
    <row r="47" spans="1:70" s="107" customFormat="1" x14ac:dyDescent="0.2">
      <c r="A47" s="140" t="s">
        <v>37</v>
      </c>
      <c r="B47" s="136" t="s">
        <v>15</v>
      </c>
      <c r="C47" s="136" t="s">
        <v>53</v>
      </c>
      <c r="D47" s="137" t="s">
        <v>41</v>
      </c>
      <c r="E47" s="137" t="s">
        <v>33</v>
      </c>
      <c r="F47" s="138">
        <f>SUM('№ 4'!G50)</f>
        <v>478</v>
      </c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</row>
    <row r="48" spans="1:70" s="107" customFormat="1" hidden="1" x14ac:dyDescent="0.2">
      <c r="A48" s="141" t="s">
        <v>46</v>
      </c>
      <c r="B48" s="143" t="s">
        <v>15</v>
      </c>
      <c r="C48" s="143" t="s">
        <v>47</v>
      </c>
      <c r="D48" s="144"/>
      <c r="E48" s="144"/>
      <c r="F48" s="145">
        <f>SUM(F49+F51)</f>
        <v>0</v>
      </c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</row>
    <row r="49" spans="1:70" s="107" customFormat="1" ht="51" hidden="1" x14ac:dyDescent="0.2">
      <c r="A49" s="131" t="s">
        <v>48</v>
      </c>
      <c r="B49" s="132" t="s">
        <v>15</v>
      </c>
      <c r="C49" s="132" t="s">
        <v>47</v>
      </c>
      <c r="D49" s="133" t="s">
        <v>49</v>
      </c>
      <c r="E49" s="133"/>
      <c r="F49" s="146">
        <f>SUM(F50)</f>
        <v>0</v>
      </c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112"/>
      <c r="BO49" s="112"/>
      <c r="BP49" s="112"/>
      <c r="BQ49" s="112"/>
      <c r="BR49" s="112"/>
    </row>
    <row r="50" spans="1:70" s="107" customFormat="1" ht="25.5" hidden="1" x14ac:dyDescent="0.2">
      <c r="A50" s="135" t="s">
        <v>32</v>
      </c>
      <c r="B50" s="136" t="s">
        <v>15</v>
      </c>
      <c r="C50" s="136" t="s">
        <v>47</v>
      </c>
      <c r="D50" s="137" t="s">
        <v>49</v>
      </c>
      <c r="E50" s="137" t="s">
        <v>33</v>
      </c>
      <c r="F50" s="146">
        <f>SUM('№ 4'!G45)</f>
        <v>0</v>
      </c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 s="112"/>
      <c r="AV50" s="112"/>
      <c r="AW50" s="112"/>
      <c r="AX50" s="112"/>
      <c r="AY50" s="112"/>
      <c r="AZ50" s="112"/>
      <c r="BA50" s="112"/>
      <c r="BB50" s="112"/>
      <c r="BC50" s="112"/>
      <c r="BD50" s="112"/>
      <c r="BE50" s="112"/>
      <c r="BF50" s="112"/>
      <c r="BG50" s="112"/>
      <c r="BH50" s="112"/>
      <c r="BI50" s="112"/>
      <c r="BJ50" s="112"/>
      <c r="BK50" s="112"/>
      <c r="BL50" s="112"/>
      <c r="BM50" s="112"/>
      <c r="BN50" s="112"/>
      <c r="BO50" s="112"/>
      <c r="BP50" s="112"/>
      <c r="BQ50" s="112"/>
      <c r="BR50" s="112"/>
    </row>
    <row r="51" spans="1:70" s="107" customFormat="1" ht="54" hidden="1" customHeight="1" x14ac:dyDescent="0.2">
      <c r="A51" s="131" t="s">
        <v>50</v>
      </c>
      <c r="B51" s="132" t="s">
        <v>15</v>
      </c>
      <c r="C51" s="132" t="s">
        <v>47</v>
      </c>
      <c r="D51" s="133" t="s">
        <v>51</v>
      </c>
      <c r="E51" s="133"/>
      <c r="F51" s="134">
        <f>F52</f>
        <v>0</v>
      </c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</row>
    <row r="52" spans="1:70" s="107" customFormat="1" ht="25.5" hidden="1" x14ac:dyDescent="0.2">
      <c r="A52" s="135" t="s">
        <v>32</v>
      </c>
      <c r="B52" s="136" t="s">
        <v>15</v>
      </c>
      <c r="C52" s="136" t="s">
        <v>47</v>
      </c>
      <c r="D52" s="137" t="s">
        <v>51</v>
      </c>
      <c r="E52" s="137" t="s">
        <v>34</v>
      </c>
      <c r="F52" s="138">
        <f>SUM('№ 4'!G47)</f>
        <v>0</v>
      </c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2"/>
      <c r="BQ52" s="112"/>
      <c r="BR52" s="112"/>
    </row>
    <row r="53" spans="1:70" s="108" customFormat="1" x14ac:dyDescent="0.2">
      <c r="A53" s="127" t="s">
        <v>209</v>
      </c>
      <c r="B53" s="128" t="s">
        <v>15</v>
      </c>
      <c r="C53" s="128" t="s">
        <v>56</v>
      </c>
      <c r="D53" s="129"/>
      <c r="E53" s="129"/>
      <c r="F53" s="130">
        <f>F54+F58+F60+F62+F66+F64+F68</f>
        <v>350</v>
      </c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2"/>
      <c r="BK53" s="112"/>
      <c r="BL53" s="112"/>
      <c r="BM53" s="112"/>
      <c r="BN53" s="112"/>
      <c r="BO53" s="112"/>
      <c r="BP53" s="112"/>
      <c r="BQ53" s="112"/>
      <c r="BR53" s="112"/>
    </row>
    <row r="54" spans="1:70" s="108" customFormat="1" ht="38.25" hidden="1" x14ac:dyDescent="0.2">
      <c r="A54" s="139" t="s">
        <v>30</v>
      </c>
      <c r="B54" s="132" t="s">
        <v>15</v>
      </c>
      <c r="C54" s="132" t="s">
        <v>56</v>
      </c>
      <c r="D54" s="133" t="s">
        <v>31</v>
      </c>
      <c r="E54" s="133"/>
      <c r="F54" s="147">
        <f>SUM(F55:F57)</f>
        <v>0</v>
      </c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2"/>
      <c r="BP54" s="112"/>
      <c r="BQ54" s="112"/>
      <c r="BR54" s="112"/>
    </row>
    <row r="55" spans="1:70" s="108" customFormat="1" ht="25.5" hidden="1" x14ac:dyDescent="0.2">
      <c r="A55" s="135" t="s">
        <v>32</v>
      </c>
      <c r="B55" s="136" t="s">
        <v>15</v>
      </c>
      <c r="C55" s="136" t="s">
        <v>56</v>
      </c>
      <c r="D55" s="137" t="s">
        <v>31</v>
      </c>
      <c r="E55" s="137" t="s">
        <v>34</v>
      </c>
      <c r="F55" s="138">
        <f>SUM('№ 4'!G53)</f>
        <v>0</v>
      </c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2"/>
      <c r="BN55" s="112"/>
      <c r="BO55" s="112"/>
      <c r="BP55" s="112"/>
      <c r="BQ55" s="112"/>
      <c r="BR55" s="112"/>
    </row>
    <row r="56" spans="1:70" s="108" customFormat="1" hidden="1" x14ac:dyDescent="0.2">
      <c r="A56" s="140" t="s">
        <v>35</v>
      </c>
      <c r="B56" s="136" t="s">
        <v>15</v>
      </c>
      <c r="C56" s="136" t="s">
        <v>56</v>
      </c>
      <c r="D56" s="137" t="s">
        <v>31</v>
      </c>
      <c r="E56" s="137" t="s">
        <v>36</v>
      </c>
      <c r="F56" s="138">
        <f>SUM('№ 4'!G54)</f>
        <v>0</v>
      </c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2"/>
      <c r="BP56" s="112"/>
      <c r="BQ56" s="112"/>
      <c r="BR56" s="112"/>
    </row>
    <row r="57" spans="1:70" s="108" customFormat="1" hidden="1" x14ac:dyDescent="0.2">
      <c r="A57" s="95" t="s">
        <v>37</v>
      </c>
      <c r="B57" s="136" t="s">
        <v>15</v>
      </c>
      <c r="C57" s="136" t="s">
        <v>56</v>
      </c>
      <c r="D57" s="137" t="s">
        <v>31</v>
      </c>
      <c r="E57" s="137" t="s">
        <v>33</v>
      </c>
      <c r="F57" s="138">
        <f>SUM('№ 4'!G55)</f>
        <v>0</v>
      </c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2"/>
      <c r="BP57" s="112"/>
      <c r="BQ57" s="112"/>
      <c r="BR57" s="112"/>
    </row>
    <row r="58" spans="1:70" s="108" customFormat="1" ht="29.25" customHeight="1" x14ac:dyDescent="0.2">
      <c r="A58" s="148" t="s">
        <v>58</v>
      </c>
      <c r="B58" s="132" t="s">
        <v>15</v>
      </c>
      <c r="C58" s="132" t="s">
        <v>56</v>
      </c>
      <c r="D58" s="133" t="s">
        <v>59</v>
      </c>
      <c r="E58" s="133"/>
      <c r="F58" s="149">
        <f>F59</f>
        <v>350</v>
      </c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 s="112"/>
      <c r="AV58" s="112"/>
      <c r="AW58" s="112"/>
      <c r="AX58" s="112"/>
      <c r="AY58" s="112"/>
      <c r="AZ58" s="112"/>
      <c r="BA58" s="112"/>
      <c r="BB58" s="112"/>
      <c r="BC58" s="112"/>
      <c r="BD58" s="112"/>
      <c r="BE58" s="112"/>
      <c r="BF58" s="112"/>
      <c r="BG58" s="112"/>
      <c r="BH58" s="112"/>
      <c r="BI58" s="112"/>
      <c r="BJ58" s="112"/>
      <c r="BK58" s="112"/>
      <c r="BL58" s="112"/>
      <c r="BM58" s="112"/>
      <c r="BN58" s="112"/>
      <c r="BO58" s="112"/>
      <c r="BP58" s="112"/>
      <c r="BQ58" s="112"/>
      <c r="BR58" s="112"/>
    </row>
    <row r="59" spans="1:70" s="109" customFormat="1" ht="25.5" x14ac:dyDescent="0.2">
      <c r="A59" s="135" t="s">
        <v>32</v>
      </c>
      <c r="B59" s="136" t="s">
        <v>15</v>
      </c>
      <c r="C59" s="136" t="s">
        <v>56</v>
      </c>
      <c r="D59" s="137" t="s">
        <v>59</v>
      </c>
      <c r="E59" s="137" t="s">
        <v>34</v>
      </c>
      <c r="F59" s="150">
        <f>SUM('№ 4'!G57)</f>
        <v>350</v>
      </c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</row>
    <row r="60" spans="1:70" s="109" customFormat="1" ht="102" hidden="1" x14ac:dyDescent="0.2">
      <c r="A60" s="148" t="s">
        <v>210</v>
      </c>
      <c r="B60" s="132" t="s">
        <v>15</v>
      </c>
      <c r="C60" s="132" t="s">
        <v>56</v>
      </c>
      <c r="D60" s="133" t="s">
        <v>65</v>
      </c>
      <c r="E60" s="133"/>
      <c r="F60" s="149">
        <f>SUM(F61)</f>
        <v>0</v>
      </c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12"/>
      <c r="BP60" s="112"/>
      <c r="BQ60" s="112"/>
      <c r="BR60" s="112"/>
    </row>
    <row r="61" spans="1:70" s="109" customFormat="1" ht="51" hidden="1" x14ac:dyDescent="0.2">
      <c r="A61" s="135" t="s">
        <v>20</v>
      </c>
      <c r="B61" s="136" t="s">
        <v>15</v>
      </c>
      <c r="C61" s="136" t="s">
        <v>56</v>
      </c>
      <c r="D61" s="137" t="s">
        <v>66</v>
      </c>
      <c r="E61" s="137" t="s">
        <v>21</v>
      </c>
      <c r="F61" s="150">
        <f>SUM('№ 4'!G63)</f>
        <v>0</v>
      </c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 s="112"/>
      <c r="AV61" s="112"/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2"/>
      <c r="BJ61" s="112"/>
      <c r="BK61" s="112"/>
      <c r="BL61" s="112"/>
      <c r="BM61" s="112"/>
      <c r="BN61" s="112"/>
      <c r="BO61" s="112"/>
      <c r="BP61" s="112"/>
      <c r="BQ61" s="112"/>
      <c r="BR61" s="112"/>
    </row>
    <row r="62" spans="1:70" s="109" customFormat="1" ht="51" hidden="1" x14ac:dyDescent="0.2">
      <c r="A62" s="151" t="s">
        <v>60</v>
      </c>
      <c r="B62" s="132" t="s">
        <v>15</v>
      </c>
      <c r="C62" s="132" t="s">
        <v>56</v>
      </c>
      <c r="D62" s="133" t="s">
        <v>61</v>
      </c>
      <c r="E62" s="133"/>
      <c r="F62" s="149">
        <f>SUM(F63)</f>
        <v>0</v>
      </c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</row>
    <row r="63" spans="1:70" s="109" customFormat="1" hidden="1" x14ac:dyDescent="0.2">
      <c r="A63" s="140" t="s">
        <v>35</v>
      </c>
      <c r="B63" s="136" t="s">
        <v>15</v>
      </c>
      <c r="C63" s="136" t="s">
        <v>56</v>
      </c>
      <c r="D63" s="137" t="s">
        <v>61</v>
      </c>
      <c r="E63" s="137" t="s">
        <v>36</v>
      </c>
      <c r="F63" s="150">
        <f>SUM('№ 4'!G59)</f>
        <v>0</v>
      </c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 s="112"/>
      <c r="AV63" s="112"/>
      <c r="AW63" s="112"/>
      <c r="AX63" s="112"/>
      <c r="AY63" s="112"/>
      <c r="AZ63" s="112"/>
      <c r="BA63" s="112"/>
      <c r="BB63" s="112"/>
      <c r="BC63" s="112"/>
      <c r="BD63" s="112"/>
      <c r="BE63" s="112"/>
      <c r="BF63" s="112"/>
      <c r="BG63" s="112"/>
      <c r="BH63" s="112"/>
      <c r="BI63" s="112"/>
      <c r="BJ63" s="112"/>
      <c r="BK63" s="112"/>
      <c r="BL63" s="112"/>
      <c r="BM63" s="112"/>
      <c r="BN63" s="112"/>
      <c r="BO63" s="112"/>
      <c r="BP63" s="112"/>
      <c r="BQ63" s="112"/>
      <c r="BR63" s="112"/>
    </row>
    <row r="64" spans="1:70" s="109" customFormat="1" ht="63.75" hidden="1" x14ac:dyDescent="0.2">
      <c r="A64" s="151" t="s">
        <v>62</v>
      </c>
      <c r="B64" s="132" t="s">
        <v>15</v>
      </c>
      <c r="C64" s="132" t="s">
        <v>56</v>
      </c>
      <c r="D64" s="133" t="s">
        <v>63</v>
      </c>
      <c r="E64" s="133"/>
      <c r="F64" s="149">
        <f>SUM(F65)</f>
        <v>0</v>
      </c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 s="112"/>
      <c r="AV64" s="112"/>
      <c r="AW64" s="112"/>
      <c r="AX64" s="112"/>
      <c r="AY64" s="112"/>
      <c r="AZ64" s="112"/>
      <c r="BA64" s="112"/>
      <c r="BB64" s="112"/>
      <c r="BC64" s="112"/>
      <c r="BD64" s="112"/>
      <c r="BE64" s="112"/>
      <c r="BF64" s="112"/>
      <c r="BG64" s="112"/>
      <c r="BH64" s="112"/>
      <c r="BI64" s="112"/>
      <c r="BJ64" s="112"/>
      <c r="BK64" s="112"/>
      <c r="BL64" s="112"/>
      <c r="BM64" s="112"/>
      <c r="BN64" s="112"/>
      <c r="BO64" s="112"/>
      <c r="BP64" s="112"/>
      <c r="BQ64" s="112"/>
      <c r="BR64" s="112"/>
    </row>
    <row r="65" spans="1:70" s="109" customFormat="1" ht="25.5" hidden="1" x14ac:dyDescent="0.2">
      <c r="A65" s="135" t="s">
        <v>32</v>
      </c>
      <c r="B65" s="136" t="s">
        <v>15</v>
      </c>
      <c r="C65" s="136" t="s">
        <v>56</v>
      </c>
      <c r="D65" s="137" t="s">
        <v>63</v>
      </c>
      <c r="E65" s="137" t="s">
        <v>34</v>
      </c>
      <c r="F65" s="150">
        <f>SUM('№ 4'!G61)</f>
        <v>0</v>
      </c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BM65" s="112"/>
      <c r="BN65" s="112"/>
      <c r="BO65" s="112"/>
      <c r="BP65" s="112"/>
      <c r="BQ65" s="112"/>
      <c r="BR65" s="112"/>
    </row>
    <row r="66" spans="1:70" s="109" customFormat="1" ht="76.5" hidden="1" x14ac:dyDescent="0.2">
      <c r="A66" s="151" t="s">
        <v>67</v>
      </c>
      <c r="B66" s="132" t="s">
        <v>15</v>
      </c>
      <c r="C66" s="132" t="s">
        <v>56</v>
      </c>
      <c r="D66" s="133" t="s">
        <v>68</v>
      </c>
      <c r="E66" s="133"/>
      <c r="F66" s="149">
        <f>SUM(F67)</f>
        <v>0</v>
      </c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 s="112"/>
      <c r="AV66" s="112"/>
      <c r="AW66" s="112"/>
      <c r="AX66" s="112"/>
      <c r="AY66" s="112"/>
      <c r="AZ66" s="112"/>
      <c r="BA66" s="112"/>
      <c r="BB66" s="112"/>
      <c r="BC66" s="112"/>
      <c r="BD66" s="112"/>
      <c r="BE66" s="112"/>
      <c r="BF66" s="112"/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</row>
    <row r="67" spans="1:70" s="109" customFormat="1" ht="25.5" hidden="1" x14ac:dyDescent="0.2">
      <c r="A67" s="135" t="s">
        <v>32</v>
      </c>
      <c r="B67" s="136" t="s">
        <v>15</v>
      </c>
      <c r="C67" s="136" t="s">
        <v>56</v>
      </c>
      <c r="D67" s="137" t="s">
        <v>68</v>
      </c>
      <c r="E67" s="137" t="s">
        <v>34</v>
      </c>
      <c r="F67" s="150">
        <f>SUM('№ 4'!G65)</f>
        <v>0</v>
      </c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 s="112"/>
      <c r="AV67" s="112"/>
      <c r="AW67" s="112"/>
      <c r="AX67" s="112"/>
      <c r="AY67" s="112"/>
      <c r="AZ67" s="112"/>
      <c r="BA67" s="112"/>
      <c r="BB67" s="112"/>
      <c r="BC67" s="112"/>
      <c r="BD67" s="112"/>
      <c r="BE67" s="112"/>
      <c r="BF67" s="112"/>
      <c r="BG67" s="112"/>
      <c r="BH67" s="112"/>
      <c r="BI67" s="112"/>
      <c r="BJ67" s="112"/>
      <c r="BK67" s="112"/>
      <c r="BL67" s="112"/>
      <c r="BM67" s="112"/>
      <c r="BN67" s="112"/>
      <c r="BO67" s="112"/>
      <c r="BP67" s="112"/>
      <c r="BQ67" s="112"/>
      <c r="BR67" s="112"/>
    </row>
    <row r="68" spans="1:70" s="109" customFormat="1" ht="76.5" hidden="1" x14ac:dyDescent="0.2">
      <c r="A68" s="151" t="s">
        <v>69</v>
      </c>
      <c r="B68" s="136" t="s">
        <v>15</v>
      </c>
      <c r="C68" s="136" t="s">
        <v>56</v>
      </c>
      <c r="D68" s="137" t="s">
        <v>70</v>
      </c>
      <c r="E68" s="137"/>
      <c r="F68" s="149">
        <f>SUM(F69)</f>
        <v>0</v>
      </c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 s="112"/>
      <c r="AV68" s="112"/>
      <c r="AW68" s="112"/>
      <c r="AX68" s="112"/>
      <c r="AY68" s="112"/>
      <c r="AZ68" s="112"/>
      <c r="BA68" s="112"/>
      <c r="BB68" s="112"/>
      <c r="BC68" s="112"/>
      <c r="BD68" s="112"/>
      <c r="BE68" s="112"/>
      <c r="BF68" s="112"/>
      <c r="BG68" s="112"/>
      <c r="BH68" s="112"/>
      <c r="BI68" s="112"/>
      <c r="BJ68" s="112"/>
      <c r="BK68" s="112"/>
      <c r="BL68" s="112"/>
      <c r="BM68" s="112"/>
      <c r="BN68" s="112"/>
      <c r="BO68" s="112"/>
      <c r="BP68" s="112"/>
      <c r="BQ68" s="112"/>
      <c r="BR68" s="112"/>
    </row>
    <row r="69" spans="1:70" s="109" customFormat="1" hidden="1" x14ac:dyDescent="0.2">
      <c r="A69" s="140" t="s">
        <v>71</v>
      </c>
      <c r="B69" s="136" t="s">
        <v>15</v>
      </c>
      <c r="C69" s="136" t="s">
        <v>56</v>
      </c>
      <c r="D69" s="137" t="s">
        <v>70</v>
      </c>
      <c r="E69" s="137" t="s">
        <v>72</v>
      </c>
      <c r="F69" s="150">
        <f>SUM('№ 4'!G67)</f>
        <v>0</v>
      </c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2"/>
      <c r="BK69" s="112"/>
      <c r="BL69" s="112"/>
      <c r="BM69" s="112"/>
      <c r="BN69" s="112"/>
      <c r="BO69" s="112"/>
      <c r="BP69" s="112"/>
      <c r="BQ69" s="112"/>
      <c r="BR69" s="112"/>
    </row>
    <row r="70" spans="1:70" ht="15.75" x14ac:dyDescent="0.2">
      <c r="A70" s="152" t="s">
        <v>73</v>
      </c>
      <c r="B70" s="123" t="s">
        <v>17</v>
      </c>
      <c r="C70" s="124"/>
      <c r="D70" s="153"/>
      <c r="E70" s="153"/>
      <c r="F70" s="154">
        <f>SUM(F71)</f>
        <v>427.78000000000003</v>
      </c>
    </row>
    <row r="71" spans="1:70" x14ac:dyDescent="0.2">
      <c r="A71" s="127" t="s">
        <v>74</v>
      </c>
      <c r="B71" s="128" t="s">
        <v>17</v>
      </c>
      <c r="C71" s="128" t="s">
        <v>23</v>
      </c>
      <c r="D71" s="129"/>
      <c r="E71" s="129"/>
      <c r="F71" s="130">
        <f>SUM(F72)</f>
        <v>427.78000000000003</v>
      </c>
    </row>
    <row r="72" spans="1:70" ht="30" customHeight="1" x14ac:dyDescent="0.2">
      <c r="A72" s="155" t="s">
        <v>75</v>
      </c>
      <c r="B72" s="132" t="s">
        <v>17</v>
      </c>
      <c r="C72" s="132" t="s">
        <v>23</v>
      </c>
      <c r="D72" s="133" t="s">
        <v>76</v>
      </c>
      <c r="E72" s="133"/>
      <c r="F72" s="149">
        <f>F73+F74</f>
        <v>427.78000000000003</v>
      </c>
    </row>
    <row r="73" spans="1:70" ht="51" x14ac:dyDescent="0.2">
      <c r="A73" s="135" t="s">
        <v>20</v>
      </c>
      <c r="B73" s="136" t="s">
        <v>17</v>
      </c>
      <c r="C73" s="136" t="s">
        <v>23</v>
      </c>
      <c r="D73" s="137" t="s">
        <v>76</v>
      </c>
      <c r="E73" s="137" t="s">
        <v>21</v>
      </c>
      <c r="F73" s="150">
        <f>SUM('№ 4'!G71)</f>
        <v>357.54</v>
      </c>
    </row>
    <row r="74" spans="1:70" s="107" customFormat="1" ht="25.5" x14ac:dyDescent="0.2">
      <c r="A74" s="135" t="s">
        <v>32</v>
      </c>
      <c r="B74" s="136" t="s">
        <v>17</v>
      </c>
      <c r="C74" s="136" t="s">
        <v>23</v>
      </c>
      <c r="D74" s="137" t="s">
        <v>76</v>
      </c>
      <c r="E74" s="137" t="s">
        <v>34</v>
      </c>
      <c r="F74" s="150">
        <f>SUM('№ 4'!G72)</f>
        <v>70.239999999999995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 s="112"/>
      <c r="AV74" s="112"/>
      <c r="AW74" s="112"/>
      <c r="AX74" s="112"/>
      <c r="AY74" s="112"/>
      <c r="AZ74" s="112"/>
      <c r="BA74" s="112"/>
      <c r="BB74" s="112"/>
      <c r="BC74" s="112"/>
      <c r="BD74" s="112"/>
      <c r="BE74" s="112"/>
      <c r="BF74" s="112"/>
      <c r="BG74" s="112"/>
      <c r="BH74" s="112"/>
      <c r="BI74" s="112"/>
      <c r="BJ74" s="112"/>
      <c r="BK74" s="112"/>
      <c r="BL74" s="112"/>
      <c r="BM74" s="112"/>
      <c r="BN74" s="112"/>
      <c r="BO74" s="112"/>
      <c r="BP74" s="112"/>
      <c r="BQ74" s="112"/>
      <c r="BR74" s="112"/>
    </row>
    <row r="75" spans="1:70" ht="31.5" x14ac:dyDescent="0.2">
      <c r="A75" s="152" t="s">
        <v>77</v>
      </c>
      <c r="B75" s="123" t="s">
        <v>23</v>
      </c>
      <c r="C75" s="124"/>
      <c r="D75" s="153"/>
      <c r="E75" s="153"/>
      <c r="F75" s="126">
        <f>SUM(F76)</f>
        <v>209</v>
      </c>
    </row>
    <row r="76" spans="1:70" x14ac:dyDescent="0.2">
      <c r="A76" s="141" t="s">
        <v>78</v>
      </c>
      <c r="B76" s="128" t="s">
        <v>23</v>
      </c>
      <c r="C76" s="129" t="s">
        <v>79</v>
      </c>
      <c r="D76" s="129"/>
      <c r="E76" s="129"/>
      <c r="F76" s="130">
        <f>F77</f>
        <v>209</v>
      </c>
    </row>
    <row r="77" spans="1:70" ht="31.5" customHeight="1" x14ac:dyDescent="0.2">
      <c r="A77" s="139" t="s">
        <v>80</v>
      </c>
      <c r="B77" s="132" t="s">
        <v>23</v>
      </c>
      <c r="C77" s="133" t="s">
        <v>79</v>
      </c>
      <c r="D77" s="133" t="s">
        <v>81</v>
      </c>
      <c r="E77" s="133"/>
      <c r="F77" s="149">
        <f>F78</f>
        <v>209</v>
      </c>
    </row>
    <row r="78" spans="1:70" s="107" customFormat="1" ht="26.25" customHeight="1" x14ac:dyDescent="0.2">
      <c r="A78" s="135" t="s">
        <v>32</v>
      </c>
      <c r="B78" s="136" t="s">
        <v>23</v>
      </c>
      <c r="C78" s="137" t="s">
        <v>79</v>
      </c>
      <c r="D78" s="137" t="s">
        <v>81</v>
      </c>
      <c r="E78" s="137" t="s">
        <v>34</v>
      </c>
      <c r="F78" s="150">
        <f>SUM('№ 4'!G76)</f>
        <v>209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 s="112"/>
      <c r="AV78" s="112"/>
      <c r="AW78" s="112"/>
      <c r="AX78" s="112"/>
      <c r="AY78" s="112"/>
      <c r="AZ78" s="112"/>
      <c r="BA78" s="112"/>
      <c r="BB78" s="112"/>
      <c r="BC78" s="112"/>
      <c r="BD78" s="112"/>
      <c r="BE78" s="112"/>
      <c r="BF78" s="112"/>
      <c r="BG78" s="112"/>
      <c r="BH78" s="112"/>
      <c r="BI78" s="112"/>
      <c r="BJ78" s="112"/>
      <c r="BK78" s="112"/>
      <c r="BL78" s="112"/>
      <c r="BM78" s="112"/>
      <c r="BN78" s="112"/>
      <c r="BO78" s="112"/>
      <c r="BP78" s="112"/>
      <c r="BQ78" s="112"/>
      <c r="BR78" s="112"/>
    </row>
    <row r="79" spans="1:70" ht="15.75" x14ac:dyDescent="0.25">
      <c r="A79" s="156" t="s">
        <v>82</v>
      </c>
      <c r="B79" s="123" t="s">
        <v>29</v>
      </c>
      <c r="C79" s="125"/>
      <c r="D79" s="125"/>
      <c r="E79" s="125"/>
      <c r="F79" s="126">
        <f>F90+F103+F83+F80</f>
        <v>6389</v>
      </c>
    </row>
    <row r="80" spans="1:70" hidden="1" x14ac:dyDescent="0.2">
      <c r="A80" s="157" t="s">
        <v>83</v>
      </c>
      <c r="B80" s="158" t="s">
        <v>29</v>
      </c>
      <c r="C80" s="159" t="s">
        <v>15</v>
      </c>
      <c r="D80" s="159"/>
      <c r="E80" s="159"/>
      <c r="F80" s="154">
        <f>SUM(F81)</f>
        <v>0</v>
      </c>
    </row>
    <row r="81" spans="1:70" ht="51" hidden="1" x14ac:dyDescent="0.2">
      <c r="A81" s="70" t="s">
        <v>84</v>
      </c>
      <c r="B81" s="160" t="s">
        <v>29</v>
      </c>
      <c r="C81" s="37" t="s">
        <v>15</v>
      </c>
      <c r="D81" s="91" t="s">
        <v>85</v>
      </c>
      <c r="E81" s="91"/>
      <c r="F81" s="161">
        <f>SUM(F82)</f>
        <v>0</v>
      </c>
    </row>
    <row r="82" spans="1:70" ht="51" hidden="1" x14ac:dyDescent="0.2">
      <c r="A82" s="38" t="s">
        <v>20</v>
      </c>
      <c r="B82" s="162" t="s">
        <v>29</v>
      </c>
      <c r="C82" s="69" t="s">
        <v>15</v>
      </c>
      <c r="D82" s="93" t="s">
        <v>85</v>
      </c>
      <c r="E82" s="93" t="s">
        <v>21</v>
      </c>
      <c r="F82" s="150">
        <f>SUM('№ 4'!G80)</f>
        <v>0</v>
      </c>
    </row>
    <row r="83" spans="1:70" x14ac:dyDescent="0.2">
      <c r="A83" s="141" t="s">
        <v>86</v>
      </c>
      <c r="B83" s="128" t="s">
        <v>29</v>
      </c>
      <c r="C83" s="129" t="s">
        <v>87</v>
      </c>
      <c r="D83" s="129"/>
      <c r="E83" s="129"/>
      <c r="F83" s="163">
        <f>SUM(F86+F88+F84)</f>
        <v>250</v>
      </c>
    </row>
    <row r="84" spans="1:70" ht="25.5" hidden="1" x14ac:dyDescent="0.2">
      <c r="A84" s="70" t="s">
        <v>288</v>
      </c>
      <c r="B84" s="160" t="s">
        <v>29</v>
      </c>
      <c r="C84" s="37" t="s">
        <v>87</v>
      </c>
      <c r="D84" s="91" t="s">
        <v>287</v>
      </c>
      <c r="E84" s="91"/>
      <c r="F84" s="333">
        <f>SUM(F85)</f>
        <v>0</v>
      </c>
    </row>
    <row r="85" spans="1:70" ht="25.5" hidden="1" x14ac:dyDescent="0.2">
      <c r="A85" s="38" t="s">
        <v>32</v>
      </c>
      <c r="B85" s="162" t="s">
        <v>29</v>
      </c>
      <c r="C85" s="69" t="s">
        <v>87</v>
      </c>
      <c r="D85" s="93" t="s">
        <v>287</v>
      </c>
      <c r="E85" s="93" t="s">
        <v>34</v>
      </c>
      <c r="F85" s="334">
        <f>SUM('№ 4'!G83)</f>
        <v>0</v>
      </c>
    </row>
    <row r="86" spans="1:70" ht="25.5" x14ac:dyDescent="0.2">
      <c r="A86" s="164" t="s">
        <v>88</v>
      </c>
      <c r="B86" s="132" t="s">
        <v>29</v>
      </c>
      <c r="C86" s="133" t="s">
        <v>87</v>
      </c>
      <c r="D86" s="165" t="s">
        <v>89</v>
      </c>
      <c r="E86" s="165"/>
      <c r="F86" s="166">
        <f>SUM(F87)</f>
        <v>200</v>
      </c>
    </row>
    <row r="87" spans="1:70" ht="25.5" x14ac:dyDescent="0.2">
      <c r="A87" s="135" t="s">
        <v>32</v>
      </c>
      <c r="B87" s="136" t="s">
        <v>29</v>
      </c>
      <c r="C87" s="137" t="s">
        <v>87</v>
      </c>
      <c r="D87" s="167" t="s">
        <v>89</v>
      </c>
      <c r="E87" s="167" t="s">
        <v>34</v>
      </c>
      <c r="F87" s="138">
        <f>SUM('№ 4'!G85)</f>
        <v>200</v>
      </c>
    </row>
    <row r="88" spans="1:70" ht="38.25" x14ac:dyDescent="0.2">
      <c r="A88" s="164" t="s">
        <v>90</v>
      </c>
      <c r="B88" s="132" t="s">
        <v>29</v>
      </c>
      <c r="C88" s="133" t="s">
        <v>87</v>
      </c>
      <c r="D88" s="165" t="s">
        <v>91</v>
      </c>
      <c r="E88" s="165"/>
      <c r="F88" s="134">
        <f>SUM(F89)</f>
        <v>50</v>
      </c>
    </row>
    <row r="89" spans="1:70" ht="25.5" x14ac:dyDescent="0.2">
      <c r="A89" s="135" t="s">
        <v>32</v>
      </c>
      <c r="B89" s="136" t="s">
        <v>29</v>
      </c>
      <c r="C89" s="137" t="s">
        <v>87</v>
      </c>
      <c r="D89" s="167" t="s">
        <v>91</v>
      </c>
      <c r="E89" s="167" t="s">
        <v>34</v>
      </c>
      <c r="F89" s="138">
        <f>SUM('№ 4'!G87)</f>
        <v>50</v>
      </c>
    </row>
    <row r="90" spans="1:70" s="110" customFormat="1" x14ac:dyDescent="0.2">
      <c r="A90" s="141" t="s">
        <v>92</v>
      </c>
      <c r="B90" s="128" t="s">
        <v>29</v>
      </c>
      <c r="C90" s="129" t="s">
        <v>93</v>
      </c>
      <c r="D90" s="129"/>
      <c r="E90" s="129"/>
      <c r="F90" s="130">
        <f>F99+F101+F91+F93+F95+F97</f>
        <v>6139</v>
      </c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2"/>
      <c r="BK90" s="112"/>
      <c r="BL90" s="112"/>
      <c r="BM90" s="112"/>
      <c r="BN90" s="112"/>
      <c r="BO90" s="112"/>
      <c r="BP90" s="112"/>
      <c r="BQ90" s="112"/>
      <c r="BR90" s="112"/>
    </row>
    <row r="91" spans="1:70" s="110" customFormat="1" ht="38.25" x14ac:dyDescent="0.2">
      <c r="A91" s="164" t="s">
        <v>94</v>
      </c>
      <c r="B91" s="132" t="s">
        <v>29</v>
      </c>
      <c r="C91" s="133" t="s">
        <v>93</v>
      </c>
      <c r="D91" s="165" t="s">
        <v>95</v>
      </c>
      <c r="E91" s="165"/>
      <c r="F91" s="166">
        <f>SUM(F92)</f>
        <v>6139</v>
      </c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 s="112"/>
      <c r="AV91" s="112"/>
      <c r="AW91" s="112"/>
      <c r="AX91" s="112"/>
      <c r="AY91" s="112"/>
      <c r="AZ91" s="112"/>
      <c r="BA91" s="112"/>
      <c r="BB91" s="112"/>
      <c r="BC91" s="112"/>
      <c r="BD91" s="112"/>
      <c r="BE91" s="112"/>
      <c r="BF91" s="112"/>
      <c r="BG91" s="112"/>
      <c r="BH91" s="112"/>
      <c r="BI91" s="112"/>
      <c r="BJ91" s="112"/>
      <c r="BK91" s="112"/>
      <c r="BL91" s="112"/>
      <c r="BM91" s="112"/>
      <c r="BN91" s="112"/>
      <c r="BO91" s="112"/>
      <c r="BP91" s="112"/>
      <c r="BQ91" s="112"/>
      <c r="BR91" s="112"/>
    </row>
    <row r="92" spans="1:70" s="110" customFormat="1" x14ac:dyDescent="0.2">
      <c r="A92" s="135" t="s">
        <v>71</v>
      </c>
      <c r="B92" s="136" t="s">
        <v>29</v>
      </c>
      <c r="C92" s="137" t="s">
        <v>93</v>
      </c>
      <c r="D92" s="167" t="s">
        <v>95</v>
      </c>
      <c r="E92" s="167" t="s">
        <v>72</v>
      </c>
      <c r="F92" s="168">
        <f>SUM('№ 4'!G90)</f>
        <v>6139</v>
      </c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2"/>
      <c r="BK92" s="112"/>
      <c r="BL92" s="112"/>
      <c r="BM92" s="112"/>
      <c r="BN92" s="112"/>
      <c r="BO92" s="112"/>
      <c r="BP92" s="112"/>
      <c r="BQ92" s="112"/>
      <c r="BR92" s="112"/>
    </row>
    <row r="93" spans="1:70" s="110" customFormat="1" ht="51" hidden="1" x14ac:dyDescent="0.2">
      <c r="A93" s="131" t="s">
        <v>96</v>
      </c>
      <c r="B93" s="169" t="s">
        <v>29</v>
      </c>
      <c r="C93" s="165" t="s">
        <v>93</v>
      </c>
      <c r="D93" s="165" t="s">
        <v>97</v>
      </c>
      <c r="E93" s="170"/>
      <c r="F93" s="147">
        <f>SUM(F94)</f>
        <v>0</v>
      </c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 s="112"/>
      <c r="AV93" s="112"/>
      <c r="AW93" s="112"/>
      <c r="AX93" s="112"/>
      <c r="AY93" s="112"/>
      <c r="AZ93" s="112"/>
      <c r="BA93" s="112"/>
      <c r="BB93" s="112"/>
      <c r="BC93" s="112"/>
      <c r="BD93" s="112"/>
      <c r="BE93" s="112"/>
      <c r="BF93" s="112"/>
      <c r="BG93" s="112"/>
      <c r="BH93" s="112"/>
      <c r="BI93" s="112"/>
      <c r="BJ93" s="112"/>
      <c r="BK93" s="112"/>
      <c r="BL93" s="112"/>
      <c r="BM93" s="112"/>
      <c r="BN93" s="112"/>
      <c r="BO93" s="112"/>
      <c r="BP93" s="112"/>
      <c r="BQ93" s="112"/>
      <c r="BR93" s="112"/>
    </row>
    <row r="94" spans="1:70" s="110" customFormat="1" ht="25.5" hidden="1" x14ac:dyDescent="0.2">
      <c r="A94" s="135" t="s">
        <v>32</v>
      </c>
      <c r="B94" s="171" t="s">
        <v>29</v>
      </c>
      <c r="C94" s="167" t="s">
        <v>93</v>
      </c>
      <c r="D94" s="167" t="s">
        <v>97</v>
      </c>
      <c r="E94" s="167" t="s">
        <v>34</v>
      </c>
      <c r="F94" s="172">
        <f>SUM('№ 4'!G92)</f>
        <v>0</v>
      </c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 s="112"/>
      <c r="AV94" s="112"/>
      <c r="AW94" s="112"/>
      <c r="AX94" s="112"/>
      <c r="AY94" s="112"/>
      <c r="AZ94" s="112"/>
      <c r="BA94" s="112"/>
      <c r="BB94" s="112"/>
      <c r="BC94" s="112"/>
      <c r="BD94" s="112"/>
      <c r="BE94" s="112"/>
      <c r="BF94" s="112"/>
      <c r="BG94" s="112"/>
      <c r="BH94" s="112"/>
      <c r="BI94" s="112"/>
      <c r="BJ94" s="112"/>
      <c r="BK94" s="112"/>
      <c r="BL94" s="112"/>
      <c r="BM94" s="112"/>
      <c r="BN94" s="112"/>
      <c r="BO94" s="112"/>
      <c r="BP94" s="112"/>
      <c r="BQ94" s="112"/>
      <c r="BR94" s="112"/>
    </row>
    <row r="95" spans="1:70" s="110" customFormat="1" ht="51" hidden="1" x14ac:dyDescent="0.2">
      <c r="A95" s="151" t="s">
        <v>98</v>
      </c>
      <c r="B95" s="169" t="s">
        <v>29</v>
      </c>
      <c r="C95" s="165" t="s">
        <v>93</v>
      </c>
      <c r="D95" s="165" t="s">
        <v>99</v>
      </c>
      <c r="E95" s="170"/>
      <c r="F95" s="147">
        <f>SUM(F96)</f>
        <v>0</v>
      </c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 s="112"/>
      <c r="AV95" s="112"/>
      <c r="AW95" s="112"/>
      <c r="AX95" s="112"/>
      <c r="AY95" s="112"/>
      <c r="AZ95" s="112"/>
      <c r="BA95" s="112"/>
      <c r="BB95" s="112"/>
      <c r="BC95" s="112"/>
      <c r="BD95" s="112"/>
      <c r="BE95" s="112"/>
      <c r="BF95" s="112"/>
      <c r="BG95" s="112"/>
      <c r="BH95" s="112"/>
      <c r="BI95" s="112"/>
      <c r="BJ95" s="112"/>
      <c r="BK95" s="112"/>
      <c r="BL95" s="112"/>
      <c r="BM95" s="112"/>
      <c r="BN95" s="112"/>
      <c r="BO95" s="112"/>
      <c r="BP95" s="112"/>
      <c r="BQ95" s="112"/>
      <c r="BR95" s="112"/>
    </row>
    <row r="96" spans="1:70" s="110" customFormat="1" ht="25.5" hidden="1" x14ac:dyDescent="0.2">
      <c r="A96" s="135" t="s">
        <v>32</v>
      </c>
      <c r="B96" s="171" t="s">
        <v>29</v>
      </c>
      <c r="C96" s="167" t="s">
        <v>93</v>
      </c>
      <c r="D96" s="167" t="s">
        <v>99</v>
      </c>
      <c r="E96" s="167" t="s">
        <v>34</v>
      </c>
      <c r="F96" s="172">
        <f>SUM('№ 4'!G94)</f>
        <v>0</v>
      </c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 s="112"/>
      <c r="AV96" s="112"/>
      <c r="AW96" s="112"/>
      <c r="AX96" s="112"/>
      <c r="AY96" s="112"/>
      <c r="AZ96" s="112"/>
      <c r="BA96" s="112"/>
      <c r="BB96" s="112"/>
      <c r="BC96" s="112"/>
      <c r="BD96" s="112"/>
      <c r="BE96" s="112"/>
      <c r="BF96" s="112"/>
      <c r="BG96" s="112"/>
      <c r="BH96" s="112"/>
      <c r="BI96" s="112"/>
      <c r="BJ96" s="112"/>
      <c r="BK96" s="112"/>
      <c r="BL96" s="112"/>
      <c r="BM96" s="112"/>
      <c r="BN96" s="112"/>
      <c r="BO96" s="112"/>
      <c r="BP96" s="112"/>
      <c r="BQ96" s="112"/>
      <c r="BR96" s="112"/>
    </row>
    <row r="97" spans="1:70" s="110" customFormat="1" ht="76.5" hidden="1" x14ac:dyDescent="0.2">
      <c r="A97" s="90" t="s">
        <v>100</v>
      </c>
      <c r="B97" s="173" t="s">
        <v>29</v>
      </c>
      <c r="C97" s="91" t="s">
        <v>93</v>
      </c>
      <c r="D97" s="91" t="s">
        <v>101</v>
      </c>
      <c r="E97" s="92"/>
      <c r="F97" s="147">
        <f>SUM(F98)</f>
        <v>0</v>
      </c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 s="112"/>
      <c r="AV97" s="112"/>
      <c r="AW97" s="112"/>
      <c r="AX97" s="112"/>
      <c r="AY97" s="112"/>
      <c r="AZ97" s="112"/>
      <c r="BA97" s="112"/>
      <c r="BB97" s="112"/>
      <c r="BC97" s="112"/>
      <c r="BD97" s="112"/>
      <c r="BE97" s="112"/>
      <c r="BF97" s="112"/>
      <c r="BG97" s="112"/>
      <c r="BH97" s="112"/>
      <c r="BI97" s="112"/>
      <c r="BJ97" s="112"/>
      <c r="BK97" s="112"/>
      <c r="BL97" s="112"/>
      <c r="BM97" s="112"/>
      <c r="BN97" s="112"/>
      <c r="BO97" s="112"/>
      <c r="BP97" s="112"/>
      <c r="BQ97" s="112"/>
      <c r="BR97" s="112"/>
    </row>
    <row r="98" spans="1:70" s="110" customFormat="1" ht="25.5" hidden="1" x14ac:dyDescent="0.2">
      <c r="A98" s="38" t="s">
        <v>32</v>
      </c>
      <c r="B98" s="174" t="s">
        <v>29</v>
      </c>
      <c r="C98" s="93" t="s">
        <v>93</v>
      </c>
      <c r="D98" s="93" t="s">
        <v>101</v>
      </c>
      <c r="E98" s="93" t="s">
        <v>34</v>
      </c>
      <c r="F98" s="172">
        <f>SUM('№ 4'!G96)</f>
        <v>0</v>
      </c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 s="112"/>
      <c r="AV98" s="112"/>
      <c r="AW98" s="112"/>
      <c r="AX98" s="112"/>
      <c r="AY98" s="112"/>
      <c r="AZ98" s="112"/>
      <c r="BA98" s="112"/>
      <c r="BB98" s="112"/>
      <c r="BC98" s="112"/>
      <c r="BD98" s="112"/>
      <c r="BE98" s="112"/>
      <c r="BF98" s="112"/>
      <c r="BG98" s="112"/>
      <c r="BH98" s="112"/>
      <c r="BI98" s="112"/>
      <c r="BJ98" s="112"/>
      <c r="BK98" s="112"/>
      <c r="BL98" s="112"/>
      <c r="BM98" s="112"/>
      <c r="BN98" s="112"/>
      <c r="BO98" s="112"/>
      <c r="BP98" s="112"/>
      <c r="BQ98" s="112"/>
      <c r="BR98" s="112"/>
    </row>
    <row r="99" spans="1:70" s="106" customFormat="1" ht="51" hidden="1" x14ac:dyDescent="0.2">
      <c r="A99" s="131" t="s">
        <v>102</v>
      </c>
      <c r="B99" s="132" t="s">
        <v>29</v>
      </c>
      <c r="C99" s="133" t="s">
        <v>93</v>
      </c>
      <c r="D99" s="175" t="s">
        <v>103</v>
      </c>
      <c r="E99" s="133"/>
      <c r="F99" s="149">
        <f>F100</f>
        <v>0</v>
      </c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 s="112"/>
      <c r="AV99" s="112"/>
      <c r="AW99" s="112"/>
      <c r="AX99" s="112"/>
      <c r="AY99" s="112"/>
      <c r="AZ99" s="112"/>
      <c r="BA99" s="112"/>
      <c r="BB99" s="112"/>
      <c r="BC99" s="112"/>
      <c r="BD99" s="112"/>
      <c r="BE99" s="112"/>
      <c r="BF99" s="112"/>
      <c r="BG99" s="112"/>
      <c r="BH99" s="112"/>
      <c r="BI99" s="112"/>
      <c r="BJ99" s="112"/>
      <c r="BK99" s="112"/>
      <c r="BL99" s="112"/>
      <c r="BM99" s="112"/>
      <c r="BN99" s="112"/>
      <c r="BO99" s="112"/>
      <c r="BP99" s="112"/>
      <c r="BQ99" s="112"/>
      <c r="BR99" s="112"/>
    </row>
    <row r="100" spans="1:70" s="107" customFormat="1" hidden="1" x14ac:dyDescent="0.2">
      <c r="A100" s="140" t="s">
        <v>71</v>
      </c>
      <c r="B100" s="136" t="s">
        <v>29</v>
      </c>
      <c r="C100" s="137" t="s">
        <v>93</v>
      </c>
      <c r="D100" s="176" t="s">
        <v>103</v>
      </c>
      <c r="E100" s="137" t="s">
        <v>72</v>
      </c>
      <c r="F100" s="150">
        <f>SUM('№ 4'!G98)</f>
        <v>0</v>
      </c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  <c r="BH100" s="112"/>
      <c r="BI100" s="112"/>
      <c r="BJ100" s="112"/>
      <c r="BK100" s="112"/>
      <c r="BL100" s="112"/>
      <c r="BM100" s="112"/>
      <c r="BN100" s="112"/>
      <c r="BO100" s="112"/>
      <c r="BP100" s="112"/>
      <c r="BQ100" s="112"/>
      <c r="BR100" s="112"/>
    </row>
    <row r="101" spans="1:70" s="107" customFormat="1" ht="63.75" hidden="1" x14ac:dyDescent="0.2">
      <c r="A101" s="131" t="s">
        <v>104</v>
      </c>
      <c r="B101" s="132" t="s">
        <v>29</v>
      </c>
      <c r="C101" s="133" t="s">
        <v>93</v>
      </c>
      <c r="D101" s="175" t="s">
        <v>105</v>
      </c>
      <c r="E101" s="133"/>
      <c r="F101" s="134">
        <f>F102</f>
        <v>0</v>
      </c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 s="112"/>
      <c r="AV101" s="112"/>
      <c r="AW101" s="112"/>
      <c r="AX101" s="112"/>
      <c r="AY101" s="112"/>
      <c r="AZ101" s="112"/>
      <c r="BA101" s="112"/>
      <c r="BB101" s="112"/>
      <c r="BC101" s="112"/>
      <c r="BD101" s="112"/>
      <c r="BE101" s="112"/>
      <c r="BF101" s="112"/>
      <c r="BG101" s="112"/>
      <c r="BH101" s="112"/>
      <c r="BI101" s="112"/>
      <c r="BJ101" s="112"/>
      <c r="BK101" s="112"/>
      <c r="BL101" s="112"/>
      <c r="BM101" s="112"/>
      <c r="BN101" s="112"/>
      <c r="BO101" s="112"/>
      <c r="BP101" s="112"/>
      <c r="BQ101" s="112"/>
      <c r="BR101" s="112"/>
    </row>
    <row r="102" spans="1:70" s="107" customFormat="1" hidden="1" x14ac:dyDescent="0.2">
      <c r="A102" s="140" t="s">
        <v>71</v>
      </c>
      <c r="B102" s="136" t="s">
        <v>29</v>
      </c>
      <c r="C102" s="137" t="s">
        <v>93</v>
      </c>
      <c r="D102" s="176" t="s">
        <v>105</v>
      </c>
      <c r="E102" s="137" t="s">
        <v>72</v>
      </c>
      <c r="F102" s="138">
        <f>SUM('№ 4'!G100)</f>
        <v>0</v>
      </c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 s="112"/>
      <c r="AV102" s="112"/>
      <c r="AW102" s="112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  <c r="BI102" s="112"/>
      <c r="BJ102" s="112"/>
      <c r="BK102" s="112"/>
      <c r="BL102" s="112"/>
      <c r="BM102" s="112"/>
      <c r="BN102" s="112"/>
      <c r="BO102" s="112"/>
      <c r="BP102" s="112"/>
      <c r="BQ102" s="112"/>
      <c r="BR102" s="112"/>
    </row>
    <row r="103" spans="1:70" s="110" customFormat="1" hidden="1" x14ac:dyDescent="0.2">
      <c r="A103" s="177" t="s">
        <v>106</v>
      </c>
      <c r="B103" s="128" t="s">
        <v>29</v>
      </c>
      <c r="C103" s="129" t="s">
        <v>107</v>
      </c>
      <c r="D103" s="129"/>
      <c r="E103" s="129"/>
      <c r="F103" s="130">
        <f>F104</f>
        <v>0</v>
      </c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  <c r="BH103" s="112"/>
      <c r="BI103" s="112"/>
      <c r="BJ103" s="112"/>
      <c r="BK103" s="112"/>
      <c r="BL103" s="112"/>
      <c r="BM103" s="112"/>
      <c r="BN103" s="112"/>
      <c r="BO103" s="112"/>
      <c r="BP103" s="112"/>
      <c r="BQ103" s="112"/>
      <c r="BR103" s="112"/>
    </row>
    <row r="104" spans="1:70" s="106" customFormat="1" ht="38.25" hidden="1" x14ac:dyDescent="0.2">
      <c r="A104" s="131" t="s">
        <v>211</v>
      </c>
      <c r="B104" s="132" t="s">
        <v>29</v>
      </c>
      <c r="C104" s="133" t="s">
        <v>107</v>
      </c>
      <c r="D104" s="133" t="s">
        <v>109</v>
      </c>
      <c r="E104" s="133"/>
      <c r="F104" s="149">
        <f>F105</f>
        <v>0</v>
      </c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  <c r="BI104" s="112"/>
      <c r="BJ104" s="112"/>
      <c r="BK104" s="112"/>
      <c r="BL104" s="112"/>
      <c r="BM104" s="112"/>
      <c r="BN104" s="112"/>
      <c r="BO104" s="112"/>
      <c r="BP104" s="112"/>
      <c r="BQ104" s="112"/>
      <c r="BR104" s="112"/>
    </row>
    <row r="105" spans="1:70" s="107" customFormat="1" hidden="1" x14ac:dyDescent="0.2">
      <c r="A105" s="140" t="s">
        <v>71</v>
      </c>
      <c r="B105" s="136" t="s">
        <v>29</v>
      </c>
      <c r="C105" s="137" t="s">
        <v>107</v>
      </c>
      <c r="D105" s="137" t="s">
        <v>109</v>
      </c>
      <c r="E105" s="137" t="s">
        <v>72</v>
      </c>
      <c r="F105" s="150">
        <f>SUM('№ 4'!G103)</f>
        <v>0</v>
      </c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</row>
    <row r="106" spans="1:70" ht="15.75" x14ac:dyDescent="0.2">
      <c r="A106" s="152" t="s">
        <v>110</v>
      </c>
      <c r="B106" s="123" t="s">
        <v>87</v>
      </c>
      <c r="C106" s="124"/>
      <c r="D106" s="125"/>
      <c r="E106" s="125"/>
      <c r="F106" s="126">
        <f>SUM(F153+F107+F110+F186)</f>
        <v>20891.950109999998</v>
      </c>
    </row>
    <row r="107" spans="1:70" ht="13.5" hidden="1" customHeight="1" x14ac:dyDescent="0.2">
      <c r="A107" s="141" t="s">
        <v>111</v>
      </c>
      <c r="B107" s="128" t="s">
        <v>87</v>
      </c>
      <c r="C107" s="128" t="s">
        <v>15</v>
      </c>
      <c r="D107" s="129"/>
      <c r="E107" s="129"/>
      <c r="F107" s="130">
        <f>F108</f>
        <v>0</v>
      </c>
    </row>
    <row r="108" spans="1:70" ht="67.5" hidden="1" customHeight="1" x14ac:dyDescent="0.2">
      <c r="A108" s="131" t="s">
        <v>112</v>
      </c>
      <c r="B108" s="132" t="s">
        <v>87</v>
      </c>
      <c r="C108" s="132" t="s">
        <v>15</v>
      </c>
      <c r="D108" s="133" t="s">
        <v>113</v>
      </c>
      <c r="E108" s="133"/>
      <c r="F108" s="149">
        <f>F109</f>
        <v>0</v>
      </c>
    </row>
    <row r="109" spans="1:70" ht="33.75" hidden="1" customHeight="1" x14ac:dyDescent="0.2">
      <c r="A109" s="135" t="s">
        <v>32</v>
      </c>
      <c r="B109" s="136" t="s">
        <v>87</v>
      </c>
      <c r="C109" s="136" t="s">
        <v>15</v>
      </c>
      <c r="D109" s="137" t="s">
        <v>113</v>
      </c>
      <c r="E109" s="137" t="s">
        <v>34</v>
      </c>
      <c r="F109" s="150">
        <f>SUM('№ 4'!G109)</f>
        <v>0</v>
      </c>
    </row>
    <row r="110" spans="1:70" ht="13.5" customHeight="1" x14ac:dyDescent="0.2">
      <c r="A110" s="141" t="s">
        <v>114</v>
      </c>
      <c r="B110" s="128" t="s">
        <v>87</v>
      </c>
      <c r="C110" s="128" t="s">
        <v>17</v>
      </c>
      <c r="D110" s="129"/>
      <c r="E110" s="129"/>
      <c r="F110" s="130">
        <f>F145+F147+F151+F125+F127+F141+F143+F111+F113+F117+F130+F134+F139+F121+F136+F123+F115+F119+F132+F149</f>
        <v>4274.2629999999999</v>
      </c>
    </row>
    <row r="111" spans="1:70" ht="38.25" hidden="1" x14ac:dyDescent="0.2">
      <c r="A111" s="178" t="s">
        <v>115</v>
      </c>
      <c r="B111" s="132" t="s">
        <v>87</v>
      </c>
      <c r="C111" s="132" t="s">
        <v>17</v>
      </c>
      <c r="D111" s="133" t="s">
        <v>116</v>
      </c>
      <c r="E111" s="137"/>
      <c r="F111" s="179">
        <f>SUM(F112)</f>
        <v>0</v>
      </c>
    </row>
    <row r="112" spans="1:70" ht="25.5" hidden="1" x14ac:dyDescent="0.2">
      <c r="A112" s="180" t="s">
        <v>32</v>
      </c>
      <c r="B112" s="136" t="s">
        <v>87</v>
      </c>
      <c r="C112" s="136" t="s">
        <v>17</v>
      </c>
      <c r="D112" s="137" t="s">
        <v>116</v>
      </c>
      <c r="E112" s="137" t="s">
        <v>34</v>
      </c>
      <c r="F112" s="138">
        <f>SUM('№ 4'!G112)</f>
        <v>0</v>
      </c>
    </row>
    <row r="113" spans="1:6" ht="38.25" x14ac:dyDescent="0.2">
      <c r="A113" s="178" t="s">
        <v>117</v>
      </c>
      <c r="B113" s="132" t="s">
        <v>87</v>
      </c>
      <c r="C113" s="132" t="s">
        <v>17</v>
      </c>
      <c r="D113" s="133" t="s">
        <v>118</v>
      </c>
      <c r="E113" s="137"/>
      <c r="F113" s="179">
        <f>SUM(F114)</f>
        <v>2000</v>
      </c>
    </row>
    <row r="114" spans="1:6" ht="25.5" x14ac:dyDescent="0.2">
      <c r="A114" s="180" t="s">
        <v>32</v>
      </c>
      <c r="B114" s="136" t="s">
        <v>87</v>
      </c>
      <c r="C114" s="136" t="s">
        <v>17</v>
      </c>
      <c r="D114" s="137" t="s">
        <v>118</v>
      </c>
      <c r="E114" s="137" t="s">
        <v>34</v>
      </c>
      <c r="F114" s="138">
        <f>SUM('№ 4'!G116)</f>
        <v>2000</v>
      </c>
    </row>
    <row r="115" spans="1:6" ht="38.25" x14ac:dyDescent="0.2">
      <c r="A115" s="178" t="s">
        <v>119</v>
      </c>
      <c r="B115" s="132" t="s">
        <v>87</v>
      </c>
      <c r="C115" s="132" t="s">
        <v>17</v>
      </c>
      <c r="D115" s="133" t="s">
        <v>120</v>
      </c>
      <c r="E115" s="137"/>
      <c r="F115" s="134">
        <f>SUM(F116)</f>
        <v>105.26300000000001</v>
      </c>
    </row>
    <row r="116" spans="1:6" ht="25.5" x14ac:dyDescent="0.2">
      <c r="A116" s="180" t="s">
        <v>32</v>
      </c>
      <c r="B116" s="136" t="s">
        <v>87</v>
      </c>
      <c r="C116" s="136" t="s">
        <v>17</v>
      </c>
      <c r="D116" s="137" t="s">
        <v>120</v>
      </c>
      <c r="E116" s="137" t="s">
        <v>34</v>
      </c>
      <c r="F116" s="138">
        <f>SUM('№ 4'!G118)</f>
        <v>105.26300000000001</v>
      </c>
    </row>
    <row r="117" spans="1:6" ht="51" hidden="1" x14ac:dyDescent="0.2">
      <c r="A117" s="178" t="s">
        <v>121</v>
      </c>
      <c r="B117" s="132" t="s">
        <v>87</v>
      </c>
      <c r="C117" s="132" t="s">
        <v>17</v>
      </c>
      <c r="D117" s="133" t="s">
        <v>122</v>
      </c>
      <c r="E117" s="137"/>
      <c r="F117" s="179">
        <f>SUM(F118)</f>
        <v>0</v>
      </c>
    </row>
    <row r="118" spans="1:6" ht="25.5" hidden="1" x14ac:dyDescent="0.2">
      <c r="A118" s="180" t="s">
        <v>32</v>
      </c>
      <c r="B118" s="136" t="s">
        <v>87</v>
      </c>
      <c r="C118" s="136" t="s">
        <v>17</v>
      </c>
      <c r="D118" s="137" t="s">
        <v>122</v>
      </c>
      <c r="E118" s="137" t="s">
        <v>34</v>
      </c>
      <c r="F118" s="138">
        <f>SUM('№ 4'!G120)</f>
        <v>0</v>
      </c>
    </row>
    <row r="119" spans="1:6" ht="51" hidden="1" x14ac:dyDescent="0.2">
      <c r="A119" s="178" t="s">
        <v>123</v>
      </c>
      <c r="B119" s="132" t="s">
        <v>87</v>
      </c>
      <c r="C119" s="132" t="s">
        <v>17</v>
      </c>
      <c r="D119" s="133" t="s">
        <v>124</v>
      </c>
      <c r="E119" s="137"/>
      <c r="F119" s="134">
        <f>SUM(F120)</f>
        <v>0</v>
      </c>
    </row>
    <row r="120" spans="1:6" ht="25.5" hidden="1" x14ac:dyDescent="0.2">
      <c r="A120" s="180" t="s">
        <v>32</v>
      </c>
      <c r="B120" s="136" t="s">
        <v>87</v>
      </c>
      <c r="C120" s="136" t="s">
        <v>17</v>
      </c>
      <c r="D120" s="137" t="s">
        <v>124</v>
      </c>
      <c r="E120" s="137" t="s">
        <v>34</v>
      </c>
      <c r="F120" s="138">
        <f>SUM('№ 4'!G122)</f>
        <v>0</v>
      </c>
    </row>
    <row r="121" spans="1:6" ht="38.25" hidden="1" x14ac:dyDescent="0.2">
      <c r="A121" s="90" t="s">
        <v>283</v>
      </c>
      <c r="B121" s="160" t="s">
        <v>87</v>
      </c>
      <c r="C121" s="160" t="s">
        <v>17</v>
      </c>
      <c r="D121" s="37" t="s">
        <v>277</v>
      </c>
      <c r="E121" s="37"/>
      <c r="F121" s="134">
        <f>SUM(F122)</f>
        <v>0</v>
      </c>
    </row>
    <row r="122" spans="1:6" ht="25.5" hidden="1" x14ac:dyDescent="0.2">
      <c r="A122" s="38" t="s">
        <v>32</v>
      </c>
      <c r="B122" s="162" t="s">
        <v>87</v>
      </c>
      <c r="C122" s="162" t="s">
        <v>17</v>
      </c>
      <c r="D122" s="69" t="s">
        <v>277</v>
      </c>
      <c r="E122" s="69" t="s">
        <v>34</v>
      </c>
      <c r="F122" s="138">
        <f>SUM('№ 4'!G128)</f>
        <v>0</v>
      </c>
    </row>
    <row r="123" spans="1:6" ht="38.25" hidden="1" x14ac:dyDescent="0.2">
      <c r="A123" s="90" t="s">
        <v>284</v>
      </c>
      <c r="B123" s="160" t="s">
        <v>87</v>
      </c>
      <c r="C123" s="160" t="s">
        <v>17</v>
      </c>
      <c r="D123" s="37" t="s">
        <v>278</v>
      </c>
      <c r="E123" s="37"/>
      <c r="F123" s="134">
        <f>SUM(F124)</f>
        <v>0</v>
      </c>
    </row>
    <row r="124" spans="1:6" ht="25.5" hidden="1" x14ac:dyDescent="0.2">
      <c r="A124" s="38" t="s">
        <v>32</v>
      </c>
      <c r="B124" s="162" t="s">
        <v>87</v>
      </c>
      <c r="C124" s="162" t="s">
        <v>17</v>
      </c>
      <c r="D124" s="69" t="s">
        <v>278</v>
      </c>
      <c r="E124" s="69" t="s">
        <v>34</v>
      </c>
      <c r="F124" s="138">
        <f>SUM('№ 4'!G130)</f>
        <v>0</v>
      </c>
    </row>
    <row r="125" spans="1:6" ht="39.75" customHeight="1" x14ac:dyDescent="0.2">
      <c r="A125" s="68" t="s">
        <v>254</v>
      </c>
      <c r="B125" s="160" t="s">
        <v>87</v>
      </c>
      <c r="C125" s="160" t="s">
        <v>17</v>
      </c>
      <c r="D125" s="37" t="s">
        <v>126</v>
      </c>
      <c r="E125" s="133"/>
      <c r="F125" s="147">
        <f>SUM(F126)</f>
        <v>599</v>
      </c>
    </row>
    <row r="126" spans="1:6" ht="27" customHeight="1" x14ac:dyDescent="0.2">
      <c r="A126" s="80" t="s">
        <v>32</v>
      </c>
      <c r="B126" s="162" t="s">
        <v>87</v>
      </c>
      <c r="C126" s="162" t="s">
        <v>17</v>
      </c>
      <c r="D126" s="69" t="s">
        <v>126</v>
      </c>
      <c r="E126" s="137" t="s">
        <v>34</v>
      </c>
      <c r="F126" s="172">
        <f>SUM('№ 4'!G126)</f>
        <v>599</v>
      </c>
    </row>
    <row r="127" spans="1:6" ht="25.5" x14ac:dyDescent="0.2">
      <c r="A127" s="68" t="s">
        <v>127</v>
      </c>
      <c r="B127" s="160" t="s">
        <v>87</v>
      </c>
      <c r="C127" s="160" t="s">
        <v>17</v>
      </c>
      <c r="D127" s="37" t="s">
        <v>128</v>
      </c>
      <c r="E127" s="133"/>
      <c r="F127" s="147">
        <f>SUM(F128+F129)</f>
        <v>1570</v>
      </c>
    </row>
    <row r="128" spans="1:6" x14ac:dyDescent="0.2">
      <c r="A128" s="135" t="s">
        <v>71</v>
      </c>
      <c r="B128" s="136" t="s">
        <v>87</v>
      </c>
      <c r="C128" s="136" t="s">
        <v>17</v>
      </c>
      <c r="D128" s="137" t="s">
        <v>128</v>
      </c>
      <c r="E128" s="137" t="s">
        <v>72</v>
      </c>
      <c r="F128" s="172">
        <f>SUM('№ 4'!G132)</f>
        <v>1570</v>
      </c>
    </row>
    <row r="129" spans="1:6" hidden="1" x14ac:dyDescent="0.2">
      <c r="A129" s="95" t="s">
        <v>71</v>
      </c>
      <c r="B129" s="162" t="s">
        <v>87</v>
      </c>
      <c r="C129" s="162" t="s">
        <v>17</v>
      </c>
      <c r="D129" s="69" t="s">
        <v>128</v>
      </c>
      <c r="E129" s="69" t="s">
        <v>72</v>
      </c>
      <c r="F129" s="172">
        <f>SUM('№ 4'!G133)</f>
        <v>0</v>
      </c>
    </row>
    <row r="130" spans="1:6" ht="76.5" hidden="1" x14ac:dyDescent="0.2">
      <c r="A130" s="151" t="s">
        <v>132</v>
      </c>
      <c r="B130" s="132" t="s">
        <v>87</v>
      </c>
      <c r="C130" s="132" t="s">
        <v>17</v>
      </c>
      <c r="D130" s="133" t="s">
        <v>133</v>
      </c>
      <c r="E130" s="133"/>
      <c r="F130" s="147">
        <f>SUM(F131)</f>
        <v>0</v>
      </c>
    </row>
    <row r="131" spans="1:6" ht="25.5" hidden="1" x14ac:dyDescent="0.2">
      <c r="A131" s="180" t="s">
        <v>32</v>
      </c>
      <c r="B131" s="136" t="s">
        <v>87</v>
      </c>
      <c r="C131" s="136" t="s">
        <v>17</v>
      </c>
      <c r="D131" s="137" t="s">
        <v>133</v>
      </c>
      <c r="E131" s="137" t="s">
        <v>34</v>
      </c>
      <c r="F131" s="172">
        <f>SUM('№ 4'!G139)</f>
        <v>0</v>
      </c>
    </row>
    <row r="132" spans="1:6" ht="76.5" hidden="1" x14ac:dyDescent="0.2">
      <c r="A132" s="151" t="s">
        <v>212</v>
      </c>
      <c r="B132" s="132" t="s">
        <v>87</v>
      </c>
      <c r="C132" s="132" t="s">
        <v>17</v>
      </c>
      <c r="D132" s="133" t="s">
        <v>213</v>
      </c>
      <c r="E132" s="133"/>
      <c r="F132" s="172">
        <f>SUM(F133)</f>
        <v>0</v>
      </c>
    </row>
    <row r="133" spans="1:6" hidden="1" x14ac:dyDescent="0.2">
      <c r="A133" s="140" t="s">
        <v>37</v>
      </c>
      <c r="B133" s="136" t="s">
        <v>87</v>
      </c>
      <c r="C133" s="136" t="s">
        <v>17</v>
      </c>
      <c r="D133" s="137" t="s">
        <v>213</v>
      </c>
      <c r="E133" s="137" t="s">
        <v>33</v>
      </c>
      <c r="F133" s="172">
        <f>SUM('№ 4'!G141)</f>
        <v>0</v>
      </c>
    </row>
    <row r="134" spans="1:6" ht="89.25" hidden="1" x14ac:dyDescent="0.2">
      <c r="A134" s="151" t="s">
        <v>136</v>
      </c>
      <c r="B134" s="132" t="s">
        <v>87</v>
      </c>
      <c r="C134" s="132" t="s">
        <v>17</v>
      </c>
      <c r="D134" s="133" t="s">
        <v>137</v>
      </c>
      <c r="E134" s="133"/>
      <c r="F134" s="147">
        <f>SUM(F135)</f>
        <v>0</v>
      </c>
    </row>
    <row r="135" spans="1:6" hidden="1" x14ac:dyDescent="0.2">
      <c r="A135" s="140" t="s">
        <v>37</v>
      </c>
      <c r="B135" s="136" t="s">
        <v>87</v>
      </c>
      <c r="C135" s="136" t="s">
        <v>17</v>
      </c>
      <c r="D135" s="137" t="s">
        <v>137</v>
      </c>
      <c r="E135" s="137" t="s">
        <v>33</v>
      </c>
      <c r="F135" s="172">
        <f>SUM('№ 4'!G143)</f>
        <v>0</v>
      </c>
    </row>
    <row r="136" spans="1:6" ht="63.75" hidden="1" x14ac:dyDescent="0.2">
      <c r="A136" s="151" t="s">
        <v>214</v>
      </c>
      <c r="B136" s="132" t="s">
        <v>87</v>
      </c>
      <c r="C136" s="132" t="s">
        <v>17</v>
      </c>
      <c r="D136" s="133" t="s">
        <v>139</v>
      </c>
      <c r="E136" s="133"/>
      <c r="F136" s="147">
        <f>SUM(F138+F137)</f>
        <v>0</v>
      </c>
    </row>
    <row r="137" spans="1:6" hidden="1" x14ac:dyDescent="0.2">
      <c r="A137" s="135" t="s">
        <v>140</v>
      </c>
      <c r="B137" s="136" t="s">
        <v>87</v>
      </c>
      <c r="C137" s="136" t="s">
        <v>17</v>
      </c>
      <c r="D137" s="137" t="s">
        <v>139</v>
      </c>
      <c r="E137" s="137" t="s">
        <v>141</v>
      </c>
      <c r="F137" s="172">
        <f>SUM('№ 4'!G145)</f>
        <v>0</v>
      </c>
    </row>
    <row r="138" spans="1:6" hidden="1" x14ac:dyDescent="0.2">
      <c r="A138" s="140" t="s">
        <v>37</v>
      </c>
      <c r="B138" s="136" t="s">
        <v>87</v>
      </c>
      <c r="C138" s="136" t="s">
        <v>17</v>
      </c>
      <c r="D138" s="137" t="s">
        <v>139</v>
      </c>
      <c r="E138" s="137" t="s">
        <v>33</v>
      </c>
      <c r="F138" s="172">
        <f>SUM('№ 4'!G146)</f>
        <v>0</v>
      </c>
    </row>
    <row r="139" spans="1:6" hidden="1" x14ac:dyDescent="0.2">
      <c r="A139" s="151"/>
      <c r="B139" s="132" t="s">
        <v>87</v>
      </c>
      <c r="C139" s="132" t="s">
        <v>17</v>
      </c>
      <c r="D139" s="133"/>
      <c r="E139" s="133"/>
      <c r="F139" s="147">
        <f>SUM(F140)</f>
        <v>0</v>
      </c>
    </row>
    <row r="140" spans="1:6" hidden="1" x14ac:dyDescent="0.2">
      <c r="A140" s="135"/>
      <c r="B140" s="136" t="s">
        <v>87</v>
      </c>
      <c r="C140" s="136" t="s">
        <v>17</v>
      </c>
      <c r="D140" s="137"/>
      <c r="E140" s="137" t="s">
        <v>34</v>
      </c>
      <c r="F140" s="172"/>
    </row>
    <row r="141" spans="1:6" ht="63.75" hidden="1" x14ac:dyDescent="0.2">
      <c r="A141" s="131" t="s">
        <v>129</v>
      </c>
      <c r="B141" s="132" t="s">
        <v>87</v>
      </c>
      <c r="C141" s="132" t="s">
        <v>17</v>
      </c>
      <c r="D141" s="133" t="s">
        <v>130</v>
      </c>
      <c r="E141" s="133"/>
      <c r="F141" s="147">
        <f>SUM(F142)</f>
        <v>0</v>
      </c>
    </row>
    <row r="142" spans="1:6" ht="25.5" hidden="1" x14ac:dyDescent="0.2">
      <c r="A142" s="135" t="s">
        <v>32</v>
      </c>
      <c r="B142" s="136" t="s">
        <v>87</v>
      </c>
      <c r="C142" s="136" t="s">
        <v>17</v>
      </c>
      <c r="D142" s="137" t="s">
        <v>130</v>
      </c>
      <c r="E142" s="137" t="s">
        <v>34</v>
      </c>
      <c r="F142" s="172">
        <f>SUM('№ 4'!G135)</f>
        <v>0</v>
      </c>
    </row>
    <row r="143" spans="1:6" ht="25.5" hidden="1" x14ac:dyDescent="0.2">
      <c r="A143" s="131" t="s">
        <v>215</v>
      </c>
      <c r="B143" s="132" t="s">
        <v>87</v>
      </c>
      <c r="C143" s="132" t="s">
        <v>17</v>
      </c>
      <c r="D143" s="133" t="s">
        <v>131</v>
      </c>
      <c r="E143" s="133"/>
      <c r="F143" s="147">
        <f>SUM(F144)</f>
        <v>0</v>
      </c>
    </row>
    <row r="144" spans="1:6" ht="25.5" hidden="1" x14ac:dyDescent="0.2">
      <c r="A144" s="135" t="s">
        <v>32</v>
      </c>
      <c r="B144" s="136" t="s">
        <v>87</v>
      </c>
      <c r="C144" s="136" t="s">
        <v>17</v>
      </c>
      <c r="D144" s="137" t="s">
        <v>131</v>
      </c>
      <c r="E144" s="137" t="s">
        <v>34</v>
      </c>
      <c r="F144" s="172">
        <f>SUM('№ 4'!G137)</f>
        <v>0</v>
      </c>
    </row>
    <row r="145" spans="1:70" ht="51" hidden="1" x14ac:dyDescent="0.2">
      <c r="A145" s="131" t="s">
        <v>146</v>
      </c>
      <c r="B145" s="132" t="s">
        <v>87</v>
      </c>
      <c r="C145" s="132" t="s">
        <v>17</v>
      </c>
      <c r="D145" s="133" t="s">
        <v>147</v>
      </c>
      <c r="E145" s="133"/>
      <c r="F145" s="147">
        <f>F146</f>
        <v>0</v>
      </c>
    </row>
    <row r="146" spans="1:70" s="107" customFormat="1" hidden="1" x14ac:dyDescent="0.2">
      <c r="A146" s="140" t="s">
        <v>71</v>
      </c>
      <c r="B146" s="136" t="s">
        <v>87</v>
      </c>
      <c r="C146" s="136" t="s">
        <v>17</v>
      </c>
      <c r="D146" s="137" t="s">
        <v>147</v>
      </c>
      <c r="E146" s="137" t="s">
        <v>72</v>
      </c>
      <c r="F146" s="150">
        <f>SUM('№ 4'!G148)</f>
        <v>0</v>
      </c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 s="112"/>
      <c r="AV146" s="112"/>
      <c r="AW146" s="112"/>
      <c r="AX146" s="112"/>
      <c r="AY146" s="112"/>
      <c r="AZ146" s="112"/>
      <c r="BA146" s="112"/>
      <c r="BB146" s="112"/>
      <c r="BC146" s="112"/>
      <c r="BD146" s="112"/>
      <c r="BE146" s="112"/>
      <c r="BF146" s="112"/>
      <c r="BG146" s="112"/>
      <c r="BH146" s="112"/>
      <c r="BI146" s="112"/>
      <c r="BJ146" s="112"/>
      <c r="BK146" s="112"/>
      <c r="BL146" s="112"/>
      <c r="BM146" s="112"/>
      <c r="BN146" s="112"/>
      <c r="BO146" s="112"/>
      <c r="BP146" s="112"/>
      <c r="BQ146" s="112"/>
      <c r="BR146" s="112"/>
    </row>
    <row r="147" spans="1:70" s="107" customFormat="1" ht="51" hidden="1" x14ac:dyDescent="0.2">
      <c r="A147" s="131" t="s">
        <v>148</v>
      </c>
      <c r="B147" s="132" t="s">
        <v>87</v>
      </c>
      <c r="C147" s="132" t="s">
        <v>17</v>
      </c>
      <c r="D147" s="133" t="s">
        <v>149</v>
      </c>
      <c r="E147" s="133"/>
      <c r="F147" s="149">
        <f>F148</f>
        <v>0</v>
      </c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/>
      <c r="BF147" s="112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</row>
    <row r="148" spans="1:70" s="107" customFormat="1" hidden="1" x14ac:dyDescent="0.2">
      <c r="A148" s="140" t="s">
        <v>71</v>
      </c>
      <c r="B148" s="136" t="s">
        <v>87</v>
      </c>
      <c r="C148" s="136" t="s">
        <v>17</v>
      </c>
      <c r="D148" s="137" t="s">
        <v>149</v>
      </c>
      <c r="E148" s="137" t="s">
        <v>72</v>
      </c>
      <c r="F148" s="150">
        <f>SUM('№ 4'!G150)</f>
        <v>0</v>
      </c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BM148" s="112"/>
      <c r="BN148" s="112"/>
      <c r="BO148" s="112"/>
      <c r="BP148" s="112"/>
      <c r="BQ148" s="112"/>
      <c r="BR148" s="112"/>
    </row>
    <row r="149" spans="1:70" s="107" customFormat="1" ht="38.25" hidden="1" x14ac:dyDescent="0.2">
      <c r="A149" s="90" t="s">
        <v>281</v>
      </c>
      <c r="B149" s="160" t="s">
        <v>87</v>
      </c>
      <c r="C149" s="160" t="s">
        <v>17</v>
      </c>
      <c r="D149" s="37" t="s">
        <v>282</v>
      </c>
      <c r="E149" s="69"/>
      <c r="F149" s="279">
        <f>SUM(F150)</f>
        <v>0</v>
      </c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BM149" s="112"/>
      <c r="BN149" s="112"/>
      <c r="BO149" s="112"/>
      <c r="BP149" s="112"/>
      <c r="BQ149" s="112"/>
      <c r="BR149" s="112"/>
    </row>
    <row r="150" spans="1:70" s="107" customFormat="1" hidden="1" x14ac:dyDescent="0.2">
      <c r="A150" s="38" t="s">
        <v>140</v>
      </c>
      <c r="B150" s="288" t="s">
        <v>87</v>
      </c>
      <c r="C150" s="288" t="s">
        <v>17</v>
      </c>
      <c r="D150" s="287" t="s">
        <v>282</v>
      </c>
      <c r="E150" s="69" t="s">
        <v>141</v>
      </c>
      <c r="F150" s="150">
        <f>SUM('№ 4'!G154)</f>
        <v>0</v>
      </c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 s="112"/>
      <c r="AV150" s="112"/>
      <c r="AW150" s="112"/>
      <c r="AX150" s="112"/>
      <c r="AY150" s="112"/>
      <c r="AZ150" s="112"/>
      <c r="BA150" s="112"/>
      <c r="BB150" s="112"/>
      <c r="BC150" s="112"/>
      <c r="BD150" s="112"/>
      <c r="BE150" s="112"/>
      <c r="BF150" s="112"/>
      <c r="BG150" s="112"/>
      <c r="BH150" s="112"/>
      <c r="BI150" s="112"/>
      <c r="BJ150" s="112"/>
      <c r="BK150" s="112"/>
      <c r="BL150" s="112"/>
      <c r="BM150" s="112"/>
      <c r="BN150" s="112"/>
      <c r="BO150" s="112"/>
      <c r="BP150" s="112"/>
      <c r="BQ150" s="112"/>
      <c r="BR150" s="112"/>
    </row>
    <row r="151" spans="1:70" s="107" customFormat="1" ht="51" hidden="1" x14ac:dyDescent="0.2">
      <c r="A151" s="131" t="s">
        <v>150</v>
      </c>
      <c r="B151" s="132" t="s">
        <v>87</v>
      </c>
      <c r="C151" s="132" t="s">
        <v>17</v>
      </c>
      <c r="D151" s="133" t="s">
        <v>151</v>
      </c>
      <c r="E151" s="133"/>
      <c r="F151" s="149">
        <f>F152</f>
        <v>0</v>
      </c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/>
      <c r="BF151" s="112"/>
      <c r="BG151" s="112"/>
      <c r="BH151" s="112"/>
      <c r="BI151" s="112"/>
      <c r="BJ151" s="112"/>
      <c r="BK151" s="112"/>
      <c r="BL151" s="112"/>
      <c r="BM151" s="112"/>
      <c r="BN151" s="112"/>
      <c r="BO151" s="112"/>
      <c r="BP151" s="112"/>
      <c r="BQ151" s="112"/>
      <c r="BR151" s="112"/>
    </row>
    <row r="152" spans="1:70" s="107" customFormat="1" hidden="1" x14ac:dyDescent="0.2">
      <c r="A152" s="140" t="s">
        <v>71</v>
      </c>
      <c r="B152" s="136" t="s">
        <v>87</v>
      </c>
      <c r="C152" s="136" t="s">
        <v>17</v>
      </c>
      <c r="D152" s="137" t="s">
        <v>151</v>
      </c>
      <c r="E152" s="137" t="s">
        <v>72</v>
      </c>
      <c r="F152" s="150">
        <f>SUM('№ 4'!G152)</f>
        <v>0</v>
      </c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/>
      <c r="BF152" s="112"/>
      <c r="BG152" s="112"/>
      <c r="BH152" s="112"/>
      <c r="BI152" s="112"/>
      <c r="BJ152" s="112"/>
      <c r="BK152" s="112"/>
      <c r="BL152" s="112"/>
      <c r="BM152" s="112"/>
      <c r="BN152" s="112"/>
      <c r="BO152" s="112"/>
      <c r="BP152" s="112"/>
      <c r="BQ152" s="112"/>
      <c r="BR152" s="112"/>
    </row>
    <row r="153" spans="1:70" x14ac:dyDescent="0.2">
      <c r="A153" s="141" t="s">
        <v>152</v>
      </c>
      <c r="B153" s="128" t="s">
        <v>87</v>
      </c>
      <c r="C153" s="128" t="s">
        <v>23</v>
      </c>
      <c r="D153" s="129"/>
      <c r="E153" s="129"/>
      <c r="F153" s="130">
        <f>SUM(F156+F158+F160+F168)+F184+F154+F180+F182+F162+F164+F178+F174+F176+F170+F172+F166</f>
        <v>16612.687109999999</v>
      </c>
    </row>
    <row r="154" spans="1:70" s="108" customFormat="1" ht="89.25" hidden="1" x14ac:dyDescent="0.2">
      <c r="A154" s="181" t="s">
        <v>153</v>
      </c>
      <c r="B154" s="182" t="s">
        <v>87</v>
      </c>
      <c r="C154" s="182" t="s">
        <v>23</v>
      </c>
      <c r="D154" s="175" t="s">
        <v>154</v>
      </c>
      <c r="E154" s="175"/>
      <c r="F154" s="149">
        <f>F155</f>
        <v>0</v>
      </c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BM154" s="112"/>
      <c r="BN154" s="112"/>
      <c r="BO154" s="112"/>
      <c r="BP154" s="112"/>
      <c r="BQ154" s="112"/>
      <c r="BR154" s="112"/>
    </row>
    <row r="155" spans="1:70" s="108" customFormat="1" ht="25.5" hidden="1" x14ac:dyDescent="0.2">
      <c r="A155" s="183" t="s">
        <v>32</v>
      </c>
      <c r="B155" s="184" t="s">
        <v>87</v>
      </c>
      <c r="C155" s="184" t="s">
        <v>23</v>
      </c>
      <c r="D155" s="176" t="s">
        <v>154</v>
      </c>
      <c r="E155" s="176" t="s">
        <v>34</v>
      </c>
      <c r="F155" s="150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 s="112"/>
      <c r="AV155" s="112"/>
      <c r="AW155" s="112"/>
      <c r="AX155" s="112"/>
      <c r="AY155" s="112"/>
      <c r="AZ155" s="112"/>
      <c r="BA155" s="112"/>
      <c r="BB155" s="112"/>
      <c r="BC155" s="112"/>
      <c r="BD155" s="112"/>
      <c r="BE155" s="112"/>
      <c r="BF155" s="112"/>
      <c r="BG155" s="112"/>
      <c r="BH155" s="112"/>
      <c r="BI155" s="112"/>
      <c r="BJ155" s="112"/>
      <c r="BK155" s="112"/>
      <c r="BL155" s="112"/>
      <c r="BM155" s="112"/>
      <c r="BN155" s="112"/>
      <c r="BO155" s="112"/>
      <c r="BP155" s="112"/>
      <c r="BQ155" s="112"/>
      <c r="BR155" s="112"/>
    </row>
    <row r="156" spans="1:70" ht="18" customHeight="1" x14ac:dyDescent="0.2">
      <c r="A156" s="185" t="s">
        <v>155</v>
      </c>
      <c r="B156" s="132" t="s">
        <v>87</v>
      </c>
      <c r="C156" s="132" t="s">
        <v>23</v>
      </c>
      <c r="D156" s="133" t="s">
        <v>156</v>
      </c>
      <c r="E156" s="133"/>
      <c r="F156" s="149">
        <f>F157</f>
        <v>8380</v>
      </c>
    </row>
    <row r="157" spans="1:70" ht="25.5" x14ac:dyDescent="0.2">
      <c r="A157" s="135" t="s">
        <v>32</v>
      </c>
      <c r="B157" s="136" t="s">
        <v>87</v>
      </c>
      <c r="C157" s="136" t="s">
        <v>23</v>
      </c>
      <c r="D157" s="137" t="s">
        <v>156</v>
      </c>
      <c r="E157" s="137" t="s">
        <v>34</v>
      </c>
      <c r="F157" s="150">
        <f>SUM('№ 4'!G159)</f>
        <v>8380</v>
      </c>
    </row>
    <row r="158" spans="1:70" x14ac:dyDescent="0.2">
      <c r="A158" s="185" t="s">
        <v>157</v>
      </c>
      <c r="B158" s="132" t="s">
        <v>87</v>
      </c>
      <c r="C158" s="132" t="s">
        <v>23</v>
      </c>
      <c r="D158" s="133" t="s">
        <v>158</v>
      </c>
      <c r="E158" s="133"/>
      <c r="F158" s="149">
        <f>F159</f>
        <v>609</v>
      </c>
    </row>
    <row r="159" spans="1:70" s="107" customFormat="1" ht="25.5" x14ac:dyDescent="0.2">
      <c r="A159" s="135" t="s">
        <v>32</v>
      </c>
      <c r="B159" s="136" t="s">
        <v>87</v>
      </c>
      <c r="C159" s="136" t="s">
        <v>23</v>
      </c>
      <c r="D159" s="137" t="s">
        <v>158</v>
      </c>
      <c r="E159" s="137" t="s">
        <v>34</v>
      </c>
      <c r="F159" s="150">
        <f>SUM('№ 4'!G161)</f>
        <v>609</v>
      </c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/>
      <c r="BF159" s="112"/>
      <c r="BG159" s="112"/>
      <c r="BH159" s="112"/>
      <c r="BI159" s="112"/>
      <c r="BJ159" s="112"/>
      <c r="BK159" s="112"/>
      <c r="BL159" s="112"/>
      <c r="BM159" s="112"/>
      <c r="BN159" s="112"/>
      <c r="BO159" s="112"/>
      <c r="BP159" s="112"/>
      <c r="BQ159" s="112"/>
      <c r="BR159" s="112"/>
    </row>
    <row r="160" spans="1:70" x14ac:dyDescent="0.2">
      <c r="A160" s="185" t="s">
        <v>159</v>
      </c>
      <c r="B160" s="132" t="s">
        <v>87</v>
      </c>
      <c r="C160" s="132" t="s">
        <v>23</v>
      </c>
      <c r="D160" s="133" t="s">
        <v>160</v>
      </c>
      <c r="E160" s="133"/>
      <c r="F160" s="149">
        <f>F161</f>
        <v>520</v>
      </c>
    </row>
    <row r="161" spans="1:70" s="107" customFormat="1" ht="25.5" x14ac:dyDescent="0.2">
      <c r="A161" s="135" t="s">
        <v>32</v>
      </c>
      <c r="B161" s="136" t="s">
        <v>87</v>
      </c>
      <c r="C161" s="136" t="s">
        <v>23</v>
      </c>
      <c r="D161" s="137" t="s">
        <v>160</v>
      </c>
      <c r="E161" s="137" t="s">
        <v>34</v>
      </c>
      <c r="F161" s="150">
        <f>SUM('№ 4'!G163)</f>
        <v>520</v>
      </c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/>
      <c r="BF161" s="112"/>
      <c r="BG161" s="112"/>
      <c r="BH161" s="112"/>
      <c r="BI161" s="112"/>
      <c r="BJ161" s="112"/>
      <c r="BK161" s="112"/>
      <c r="BL161" s="112"/>
      <c r="BM161" s="112"/>
      <c r="BN161" s="112"/>
      <c r="BO161" s="112"/>
      <c r="BP161" s="112"/>
      <c r="BQ161" s="112"/>
      <c r="BR161" s="112"/>
    </row>
    <row r="162" spans="1:70" s="107" customFormat="1" ht="63.75" x14ac:dyDescent="0.2">
      <c r="A162" s="181" t="s">
        <v>161</v>
      </c>
      <c r="B162" s="132" t="s">
        <v>87</v>
      </c>
      <c r="C162" s="132" t="s">
        <v>23</v>
      </c>
      <c r="D162" s="133" t="s">
        <v>162</v>
      </c>
      <c r="E162" s="133"/>
      <c r="F162" s="150">
        <f>SUM(F163)</f>
        <v>100</v>
      </c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 s="112"/>
      <c r="AV162" s="112"/>
      <c r="AW162" s="112"/>
      <c r="AX162" s="112"/>
      <c r="AY162" s="112"/>
      <c r="AZ162" s="112"/>
      <c r="BA162" s="112"/>
      <c r="BB162" s="112"/>
      <c r="BC162" s="112"/>
      <c r="BD162" s="112"/>
      <c r="BE162" s="112"/>
      <c r="BF162" s="112"/>
      <c r="BG162" s="112"/>
      <c r="BH162" s="112"/>
      <c r="BI162" s="112"/>
      <c r="BJ162" s="112"/>
      <c r="BK162" s="112"/>
      <c r="BL162" s="112"/>
      <c r="BM162" s="112"/>
      <c r="BN162" s="112"/>
      <c r="BO162" s="112"/>
      <c r="BP162" s="112"/>
      <c r="BQ162" s="112"/>
      <c r="BR162" s="112"/>
    </row>
    <row r="163" spans="1:70" s="107" customFormat="1" ht="25.5" x14ac:dyDescent="0.2">
      <c r="A163" s="183" t="s">
        <v>32</v>
      </c>
      <c r="B163" s="136" t="s">
        <v>87</v>
      </c>
      <c r="C163" s="136" t="s">
        <v>23</v>
      </c>
      <c r="D163" s="137" t="s">
        <v>162</v>
      </c>
      <c r="E163" s="137" t="s">
        <v>34</v>
      </c>
      <c r="F163" s="150">
        <f>SUM('№ 4'!G165)</f>
        <v>100</v>
      </c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 s="112"/>
      <c r="AV163" s="112"/>
      <c r="AW163" s="112"/>
      <c r="AX163" s="112"/>
      <c r="AY163" s="112"/>
      <c r="AZ163" s="112"/>
      <c r="BA163" s="112"/>
      <c r="BB163" s="112"/>
      <c r="BC163" s="112"/>
      <c r="BD163" s="112"/>
      <c r="BE163" s="112"/>
      <c r="BF163" s="112"/>
      <c r="BG163" s="112"/>
      <c r="BH163" s="112"/>
      <c r="BI163" s="112"/>
      <c r="BJ163" s="112"/>
      <c r="BK163" s="112"/>
      <c r="BL163" s="112"/>
      <c r="BM163" s="112"/>
      <c r="BN163" s="112"/>
      <c r="BO163" s="112"/>
      <c r="BP163" s="112"/>
      <c r="BQ163" s="112"/>
      <c r="BR163" s="112"/>
    </row>
    <row r="164" spans="1:70" s="107" customFormat="1" ht="76.5" x14ac:dyDescent="0.2">
      <c r="A164" s="181" t="s">
        <v>163</v>
      </c>
      <c r="B164" s="132" t="s">
        <v>87</v>
      </c>
      <c r="C164" s="132" t="s">
        <v>23</v>
      </c>
      <c r="D164" s="133" t="s">
        <v>164</v>
      </c>
      <c r="E164" s="133"/>
      <c r="F164" s="149">
        <f>SUM(F165)</f>
        <v>100</v>
      </c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/>
      <c r="BF164" s="112"/>
      <c r="BG164" s="112"/>
      <c r="BH164" s="112"/>
      <c r="BI164" s="112"/>
      <c r="BJ164" s="112"/>
      <c r="BK164" s="112"/>
      <c r="BL164" s="112"/>
      <c r="BM164" s="112"/>
      <c r="BN164" s="112"/>
      <c r="BO164" s="112"/>
      <c r="BP164" s="112"/>
      <c r="BQ164" s="112"/>
      <c r="BR164" s="112"/>
    </row>
    <row r="165" spans="1:70" s="107" customFormat="1" ht="25.5" x14ac:dyDescent="0.2">
      <c r="A165" s="183" t="s">
        <v>32</v>
      </c>
      <c r="B165" s="136" t="s">
        <v>87</v>
      </c>
      <c r="C165" s="136" t="s">
        <v>23</v>
      </c>
      <c r="D165" s="137" t="s">
        <v>164</v>
      </c>
      <c r="E165" s="137" t="s">
        <v>34</v>
      </c>
      <c r="F165" s="150">
        <f>SUM('№ 4'!G167)</f>
        <v>100</v>
      </c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/>
      <c r="BF165" s="112"/>
      <c r="BG165" s="112"/>
      <c r="BH165" s="112"/>
      <c r="BI165" s="112"/>
      <c r="BJ165" s="112"/>
      <c r="BK165" s="112"/>
      <c r="BL165" s="112"/>
      <c r="BM165" s="112"/>
      <c r="BN165" s="112"/>
      <c r="BO165" s="112"/>
      <c r="BP165" s="112"/>
      <c r="BQ165" s="112"/>
      <c r="BR165" s="112"/>
    </row>
    <row r="166" spans="1:70" s="107" customFormat="1" ht="38.25" hidden="1" x14ac:dyDescent="0.2">
      <c r="A166" s="271" t="s">
        <v>273</v>
      </c>
      <c r="B166" s="272" t="s">
        <v>87</v>
      </c>
      <c r="C166" s="272" t="s">
        <v>23</v>
      </c>
      <c r="D166" s="36" t="s">
        <v>274</v>
      </c>
      <c r="E166" s="39"/>
      <c r="F166" s="279">
        <f>SUM(F167)</f>
        <v>0</v>
      </c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 s="112"/>
      <c r="AV166" s="112"/>
      <c r="AW166" s="112"/>
      <c r="AX166" s="112"/>
      <c r="AY166" s="112"/>
      <c r="AZ166" s="112"/>
      <c r="BA166" s="112"/>
      <c r="BB166" s="112"/>
      <c r="BC166" s="112"/>
      <c r="BD166" s="112"/>
      <c r="BE166" s="112"/>
      <c r="BF166" s="112"/>
      <c r="BG166" s="112"/>
      <c r="BH166" s="112"/>
      <c r="BI166" s="112"/>
      <c r="BJ166" s="112"/>
      <c r="BK166" s="112"/>
      <c r="BL166" s="112"/>
      <c r="BM166" s="112"/>
      <c r="BN166" s="112"/>
      <c r="BO166" s="112"/>
      <c r="BP166" s="112"/>
      <c r="BQ166" s="112"/>
      <c r="BR166" s="112"/>
    </row>
    <row r="167" spans="1:70" s="107" customFormat="1" ht="25.5" hidden="1" x14ac:dyDescent="0.2">
      <c r="A167" s="59" t="s">
        <v>32</v>
      </c>
      <c r="B167" s="277" t="s">
        <v>87</v>
      </c>
      <c r="C167" s="277" t="s">
        <v>23</v>
      </c>
      <c r="D167" s="39" t="s">
        <v>274</v>
      </c>
      <c r="E167" s="39" t="s">
        <v>34</v>
      </c>
      <c r="F167" s="150">
        <f>SUM('№ 4'!G169)</f>
        <v>0</v>
      </c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 s="112"/>
      <c r="AV167" s="112"/>
      <c r="AW167" s="112"/>
      <c r="AX167" s="112"/>
      <c r="AY167" s="112"/>
      <c r="AZ167" s="112"/>
      <c r="BA167" s="112"/>
      <c r="BB167" s="112"/>
      <c r="BC167" s="112"/>
      <c r="BD167" s="112"/>
      <c r="BE167" s="112"/>
      <c r="BF167" s="112"/>
      <c r="BG167" s="112"/>
      <c r="BH167" s="112"/>
      <c r="BI167" s="112"/>
      <c r="BJ167" s="112"/>
      <c r="BK167" s="112"/>
      <c r="BL167" s="112"/>
      <c r="BM167" s="112"/>
      <c r="BN167" s="112"/>
      <c r="BO167" s="112"/>
      <c r="BP167" s="112"/>
      <c r="BQ167" s="112"/>
      <c r="BR167" s="112"/>
    </row>
    <row r="168" spans="1:70" ht="25.5" x14ac:dyDescent="0.2">
      <c r="A168" s="131" t="s">
        <v>165</v>
      </c>
      <c r="B168" s="132" t="s">
        <v>87</v>
      </c>
      <c r="C168" s="132" t="s">
        <v>23</v>
      </c>
      <c r="D168" s="133" t="s">
        <v>166</v>
      </c>
      <c r="E168" s="133"/>
      <c r="F168" s="149">
        <f>F169</f>
        <v>3576.1000000000004</v>
      </c>
    </row>
    <row r="169" spans="1:70" ht="25.5" x14ac:dyDescent="0.2">
      <c r="A169" s="135" t="s">
        <v>32</v>
      </c>
      <c r="B169" s="136" t="s">
        <v>87</v>
      </c>
      <c r="C169" s="136" t="s">
        <v>23</v>
      </c>
      <c r="D169" s="137" t="s">
        <v>166</v>
      </c>
      <c r="E169" s="137" t="s">
        <v>34</v>
      </c>
      <c r="F169" s="150">
        <f>SUM('№ 4'!G171)</f>
        <v>3576.1000000000004</v>
      </c>
    </row>
    <row r="170" spans="1:70" ht="38.25" hidden="1" x14ac:dyDescent="0.2">
      <c r="A170" s="68" t="s">
        <v>167</v>
      </c>
      <c r="B170" s="160" t="s">
        <v>87</v>
      </c>
      <c r="C170" s="160" t="s">
        <v>23</v>
      </c>
      <c r="D170" s="37" t="s">
        <v>168</v>
      </c>
      <c r="E170" s="37"/>
      <c r="F170" s="149">
        <f>SUM(F171)</f>
        <v>0</v>
      </c>
    </row>
    <row r="171" spans="1:70" ht="25.5" hidden="1" x14ac:dyDescent="0.2">
      <c r="A171" s="38" t="s">
        <v>32</v>
      </c>
      <c r="B171" s="162" t="s">
        <v>87</v>
      </c>
      <c r="C171" s="162" t="s">
        <v>23</v>
      </c>
      <c r="D171" s="69" t="s">
        <v>168</v>
      </c>
      <c r="E171" s="69" t="s">
        <v>34</v>
      </c>
      <c r="F171" s="150">
        <f>SUM('№ 4'!G173)</f>
        <v>0</v>
      </c>
    </row>
    <row r="172" spans="1:70" ht="38.25" hidden="1" x14ac:dyDescent="0.2">
      <c r="A172" s="68" t="s">
        <v>169</v>
      </c>
      <c r="B172" s="160" t="s">
        <v>87</v>
      </c>
      <c r="C172" s="160" t="s">
        <v>23</v>
      </c>
      <c r="D172" s="37" t="s">
        <v>170</v>
      </c>
      <c r="E172" s="37"/>
      <c r="F172" s="149">
        <f>SUM(F173)</f>
        <v>0</v>
      </c>
    </row>
    <row r="173" spans="1:70" ht="25.5" hidden="1" x14ac:dyDescent="0.2">
      <c r="A173" s="38" t="s">
        <v>32</v>
      </c>
      <c r="B173" s="162" t="s">
        <v>87</v>
      </c>
      <c r="C173" s="162" t="s">
        <v>23</v>
      </c>
      <c r="D173" s="69" t="s">
        <v>170</v>
      </c>
      <c r="E173" s="69" t="s">
        <v>34</v>
      </c>
      <c r="F173" s="150">
        <f>SUM('№ 4'!G175)</f>
        <v>0</v>
      </c>
    </row>
    <row r="174" spans="1:70" ht="76.5" x14ac:dyDescent="0.2">
      <c r="A174" s="68" t="s">
        <v>171</v>
      </c>
      <c r="B174" s="160" t="s">
        <v>87</v>
      </c>
      <c r="C174" s="160" t="s">
        <v>23</v>
      </c>
      <c r="D174" s="37" t="s">
        <v>172</v>
      </c>
      <c r="E174" s="37"/>
      <c r="F174" s="149">
        <f>SUM(F175)</f>
        <v>1231.4870000000001</v>
      </c>
    </row>
    <row r="175" spans="1:70" ht="25.5" x14ac:dyDescent="0.2">
      <c r="A175" s="38" t="s">
        <v>32</v>
      </c>
      <c r="B175" s="162" t="s">
        <v>87</v>
      </c>
      <c r="C175" s="162" t="s">
        <v>23</v>
      </c>
      <c r="D175" s="69" t="s">
        <v>172</v>
      </c>
      <c r="E175" s="69" t="s">
        <v>34</v>
      </c>
      <c r="F175" s="150">
        <f>SUM('№ 4'!G177)</f>
        <v>1231.4870000000001</v>
      </c>
    </row>
    <row r="176" spans="1:70" ht="76.5" hidden="1" x14ac:dyDescent="0.2">
      <c r="A176" s="68" t="s">
        <v>173</v>
      </c>
      <c r="B176" s="160" t="s">
        <v>87</v>
      </c>
      <c r="C176" s="160" t="s">
        <v>23</v>
      </c>
      <c r="D176" s="37" t="s">
        <v>174</v>
      </c>
      <c r="E176" s="37"/>
      <c r="F176" s="149">
        <f>SUM(F177)</f>
        <v>0</v>
      </c>
    </row>
    <row r="177" spans="1:70" ht="25.5" hidden="1" x14ac:dyDescent="0.2">
      <c r="A177" s="38" t="s">
        <v>32</v>
      </c>
      <c r="B177" s="162" t="s">
        <v>87</v>
      </c>
      <c r="C177" s="162" t="s">
        <v>23</v>
      </c>
      <c r="D177" s="69" t="s">
        <v>174</v>
      </c>
      <c r="E177" s="69" t="s">
        <v>34</v>
      </c>
      <c r="F177" s="150">
        <f>SUM('№ 4'!G179)</f>
        <v>0</v>
      </c>
    </row>
    <row r="178" spans="1:70" ht="51" hidden="1" x14ac:dyDescent="0.2">
      <c r="A178" s="90" t="s">
        <v>175</v>
      </c>
      <c r="B178" s="160" t="s">
        <v>87</v>
      </c>
      <c r="C178" s="160" t="s">
        <v>23</v>
      </c>
      <c r="D178" s="37" t="s">
        <v>176</v>
      </c>
      <c r="E178" s="69"/>
      <c r="F178" s="149">
        <f>SUM(F179)</f>
        <v>0</v>
      </c>
    </row>
    <row r="179" spans="1:70" ht="25.5" hidden="1" x14ac:dyDescent="0.2">
      <c r="A179" s="38" t="s">
        <v>32</v>
      </c>
      <c r="B179" s="162" t="s">
        <v>87</v>
      </c>
      <c r="C179" s="162" t="s">
        <v>23</v>
      </c>
      <c r="D179" s="69" t="s">
        <v>176</v>
      </c>
      <c r="E179" s="69" t="s">
        <v>34</v>
      </c>
      <c r="F179" s="150">
        <f>SUM('№ 4'!G181)</f>
        <v>0</v>
      </c>
    </row>
    <row r="180" spans="1:70" ht="25.5" x14ac:dyDescent="0.2">
      <c r="A180" s="151" t="s">
        <v>177</v>
      </c>
      <c r="B180" s="132" t="s">
        <v>87</v>
      </c>
      <c r="C180" s="132" t="s">
        <v>23</v>
      </c>
      <c r="D180" s="133" t="s">
        <v>178</v>
      </c>
      <c r="E180" s="137"/>
      <c r="F180" s="149">
        <f>SUM(F181)</f>
        <v>2096.1001099999999</v>
      </c>
    </row>
    <row r="181" spans="1:70" ht="25.5" x14ac:dyDescent="0.2">
      <c r="A181" s="135" t="s">
        <v>32</v>
      </c>
      <c r="B181" s="136" t="s">
        <v>87</v>
      </c>
      <c r="C181" s="136" t="s">
        <v>23</v>
      </c>
      <c r="D181" s="137" t="s">
        <v>178</v>
      </c>
      <c r="E181" s="137" t="s">
        <v>34</v>
      </c>
      <c r="F181" s="150">
        <f>SUM('№ 4'!G183)</f>
        <v>2096.1001099999999</v>
      </c>
    </row>
    <row r="182" spans="1:70" ht="25.5" hidden="1" x14ac:dyDescent="0.2">
      <c r="A182" s="151" t="s">
        <v>179</v>
      </c>
      <c r="B182" s="132" t="s">
        <v>87</v>
      </c>
      <c r="C182" s="132" t="s">
        <v>23</v>
      </c>
      <c r="D182" s="133" t="s">
        <v>180</v>
      </c>
      <c r="E182" s="137"/>
      <c r="F182" s="149">
        <f>SUM(F183)</f>
        <v>0</v>
      </c>
    </row>
    <row r="183" spans="1:70" ht="25.5" hidden="1" x14ac:dyDescent="0.2">
      <c r="A183" s="135" t="s">
        <v>32</v>
      </c>
      <c r="B183" s="136" t="s">
        <v>87</v>
      </c>
      <c r="C183" s="136" t="s">
        <v>23</v>
      </c>
      <c r="D183" s="137" t="s">
        <v>180</v>
      </c>
      <c r="E183" s="137" t="s">
        <v>34</v>
      </c>
      <c r="F183" s="150">
        <f>SUM('№ 4'!G185)</f>
        <v>0</v>
      </c>
    </row>
    <row r="184" spans="1:70" s="106" customFormat="1" ht="51" hidden="1" x14ac:dyDescent="0.2">
      <c r="A184" s="151" t="s">
        <v>216</v>
      </c>
      <c r="B184" s="132" t="s">
        <v>87</v>
      </c>
      <c r="C184" s="132" t="s">
        <v>23</v>
      </c>
      <c r="D184" s="133" t="s">
        <v>217</v>
      </c>
      <c r="E184" s="133"/>
      <c r="F184" s="149">
        <f>F185</f>
        <v>0</v>
      </c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 s="112"/>
      <c r="AV184" s="112"/>
      <c r="AW184" s="112"/>
      <c r="AX184" s="112"/>
      <c r="AY184" s="112"/>
      <c r="AZ184" s="112"/>
      <c r="BA184" s="112"/>
      <c r="BB184" s="112"/>
      <c r="BC184" s="112"/>
      <c r="BD184" s="112"/>
      <c r="BE184" s="112"/>
      <c r="BF184" s="112"/>
      <c r="BG184" s="112"/>
      <c r="BH184" s="112"/>
      <c r="BI184" s="112"/>
      <c r="BJ184" s="112"/>
      <c r="BK184" s="112"/>
      <c r="BL184" s="112"/>
      <c r="BM184" s="112"/>
      <c r="BN184" s="112"/>
      <c r="BO184" s="112"/>
      <c r="BP184" s="112"/>
      <c r="BQ184" s="112"/>
      <c r="BR184" s="112"/>
    </row>
    <row r="185" spans="1:70" s="107" customFormat="1" ht="25.5" hidden="1" x14ac:dyDescent="0.2">
      <c r="A185" s="135" t="s">
        <v>32</v>
      </c>
      <c r="B185" s="136" t="s">
        <v>87</v>
      </c>
      <c r="C185" s="136" t="s">
        <v>23</v>
      </c>
      <c r="D185" s="137" t="s">
        <v>217</v>
      </c>
      <c r="E185" s="137" t="s">
        <v>34</v>
      </c>
      <c r="F185" s="150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 s="112"/>
      <c r="AV185" s="112"/>
      <c r="AW185" s="112"/>
      <c r="AX185" s="112"/>
      <c r="AY185" s="112"/>
      <c r="AZ185" s="112"/>
      <c r="BA185" s="112"/>
      <c r="BB185" s="112"/>
      <c r="BC185" s="112"/>
      <c r="BD185" s="112"/>
      <c r="BE185" s="112"/>
      <c r="BF185" s="112"/>
      <c r="BG185" s="112"/>
      <c r="BH185" s="112"/>
      <c r="BI185" s="112"/>
      <c r="BJ185" s="112"/>
      <c r="BK185" s="112"/>
      <c r="BL185" s="112"/>
      <c r="BM185" s="112"/>
      <c r="BN185" s="112"/>
      <c r="BO185" s="112"/>
      <c r="BP185" s="112"/>
      <c r="BQ185" s="112"/>
      <c r="BR185" s="112"/>
    </row>
    <row r="186" spans="1:70" s="107" customFormat="1" x14ac:dyDescent="0.2">
      <c r="A186" s="141" t="s">
        <v>183</v>
      </c>
      <c r="B186" s="128" t="s">
        <v>87</v>
      </c>
      <c r="C186" s="128" t="s">
        <v>87</v>
      </c>
      <c r="D186" s="129"/>
      <c r="E186" s="129"/>
      <c r="F186" s="130">
        <f>F187</f>
        <v>5</v>
      </c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 s="112"/>
      <c r="AV186" s="112"/>
      <c r="AW186" s="112"/>
      <c r="AX186" s="112"/>
      <c r="AY186" s="112"/>
      <c r="AZ186" s="112"/>
      <c r="BA186" s="112"/>
      <c r="BB186" s="112"/>
      <c r="BC186" s="112"/>
      <c r="BD186" s="112"/>
      <c r="BE186" s="112"/>
      <c r="BF186" s="112"/>
      <c r="BG186" s="112"/>
      <c r="BH186" s="112"/>
      <c r="BI186" s="112"/>
      <c r="BJ186" s="112"/>
      <c r="BK186" s="112"/>
      <c r="BL186" s="112"/>
      <c r="BM186" s="112"/>
      <c r="BN186" s="112"/>
      <c r="BO186" s="112"/>
      <c r="BP186" s="112"/>
      <c r="BQ186" s="112"/>
      <c r="BR186" s="112"/>
    </row>
    <row r="187" spans="1:70" s="107" customFormat="1" ht="38.25" x14ac:dyDescent="0.2">
      <c r="A187" s="131" t="s">
        <v>184</v>
      </c>
      <c r="B187" s="132" t="s">
        <v>87</v>
      </c>
      <c r="C187" s="132" t="s">
        <v>87</v>
      </c>
      <c r="D187" s="133" t="s">
        <v>113</v>
      </c>
      <c r="E187" s="133"/>
      <c r="F187" s="149">
        <f>F188</f>
        <v>5</v>
      </c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 s="112"/>
      <c r="AV187" s="112"/>
      <c r="AW187" s="112"/>
      <c r="AX187" s="112"/>
      <c r="AY187" s="112"/>
      <c r="AZ187" s="112"/>
      <c r="BA187" s="112"/>
      <c r="BB187" s="112"/>
      <c r="BC187" s="112"/>
      <c r="BD187" s="112"/>
      <c r="BE187" s="112"/>
      <c r="BF187" s="112"/>
      <c r="BG187" s="112"/>
      <c r="BH187" s="112"/>
      <c r="BI187" s="112"/>
      <c r="BJ187" s="112"/>
      <c r="BK187" s="112"/>
      <c r="BL187" s="112"/>
      <c r="BM187" s="112"/>
      <c r="BN187" s="112"/>
      <c r="BO187" s="112"/>
      <c r="BP187" s="112"/>
      <c r="BQ187" s="112"/>
      <c r="BR187" s="112"/>
    </row>
    <row r="188" spans="1:70" s="107" customFormat="1" ht="25.5" x14ac:dyDescent="0.2">
      <c r="A188" s="135" t="s">
        <v>32</v>
      </c>
      <c r="B188" s="136" t="s">
        <v>87</v>
      </c>
      <c r="C188" s="136" t="s">
        <v>87</v>
      </c>
      <c r="D188" s="137" t="s">
        <v>113</v>
      </c>
      <c r="E188" s="137" t="s">
        <v>34</v>
      </c>
      <c r="F188" s="138">
        <f>SUM('№ 4'!G190)</f>
        <v>5</v>
      </c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 s="112"/>
      <c r="AV188" s="112"/>
      <c r="AW188" s="112"/>
      <c r="AX188" s="112"/>
      <c r="AY188" s="112"/>
      <c r="AZ188" s="112"/>
      <c r="BA188" s="112"/>
      <c r="BB188" s="112"/>
      <c r="BC188" s="112"/>
      <c r="BD188" s="112"/>
      <c r="BE188" s="112"/>
      <c r="BF188" s="112"/>
      <c r="BG188" s="112"/>
      <c r="BH188" s="112"/>
      <c r="BI188" s="112"/>
      <c r="BJ188" s="112"/>
      <c r="BK188" s="112"/>
      <c r="BL188" s="112"/>
      <c r="BM188" s="112"/>
      <c r="BN188" s="112"/>
      <c r="BO188" s="112"/>
      <c r="BP188" s="112"/>
      <c r="BQ188" s="112"/>
      <c r="BR188" s="112"/>
    </row>
    <row r="189" spans="1:70" s="107" customFormat="1" ht="15.75" x14ac:dyDescent="0.25">
      <c r="A189" s="186" t="s">
        <v>185</v>
      </c>
      <c r="B189" s="187" t="s">
        <v>43</v>
      </c>
      <c r="C189" s="187"/>
      <c r="D189" s="188"/>
      <c r="E189" s="188"/>
      <c r="F189" s="189">
        <f>SUM(F190)</f>
        <v>1883</v>
      </c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 s="112"/>
      <c r="AV189" s="112"/>
      <c r="AW189" s="112"/>
      <c r="AX189" s="112"/>
      <c r="AY189" s="112"/>
      <c r="AZ189" s="112"/>
      <c r="BA189" s="112"/>
      <c r="BB189" s="112"/>
      <c r="BC189" s="112"/>
      <c r="BD189" s="112"/>
      <c r="BE189" s="112"/>
      <c r="BF189" s="112"/>
      <c r="BG189" s="112"/>
      <c r="BH189" s="112"/>
      <c r="BI189" s="112"/>
      <c r="BJ189" s="112"/>
      <c r="BK189" s="112"/>
      <c r="BL189" s="112"/>
      <c r="BM189" s="112"/>
      <c r="BN189" s="112"/>
      <c r="BO189" s="112"/>
      <c r="BP189" s="112"/>
      <c r="BQ189" s="112"/>
      <c r="BR189" s="112"/>
    </row>
    <row r="190" spans="1:70" s="107" customFormat="1" x14ac:dyDescent="0.2">
      <c r="A190" s="190" t="s">
        <v>186</v>
      </c>
      <c r="B190" s="191" t="s">
        <v>43</v>
      </c>
      <c r="C190" s="191" t="s">
        <v>17</v>
      </c>
      <c r="D190" s="192"/>
      <c r="E190" s="192"/>
      <c r="F190" s="193">
        <f>SUM(F191)</f>
        <v>1883</v>
      </c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 s="112"/>
      <c r="AV190" s="112"/>
      <c r="AW190" s="112"/>
      <c r="AX190" s="112"/>
      <c r="AY190" s="112"/>
      <c r="AZ190" s="112"/>
      <c r="BA190" s="112"/>
      <c r="BB190" s="112"/>
      <c r="BC190" s="112"/>
      <c r="BD190" s="112"/>
      <c r="BE190" s="112"/>
      <c r="BF190" s="112"/>
      <c r="BG190" s="112"/>
      <c r="BH190" s="112"/>
      <c r="BI190" s="112"/>
      <c r="BJ190" s="112"/>
      <c r="BK190" s="112"/>
      <c r="BL190" s="112"/>
      <c r="BM190" s="112"/>
      <c r="BN190" s="112"/>
      <c r="BO190" s="112"/>
      <c r="BP190" s="112"/>
      <c r="BQ190" s="112"/>
      <c r="BR190" s="112"/>
    </row>
    <row r="191" spans="1:70" s="107" customFormat="1" ht="38.25" x14ac:dyDescent="0.2">
      <c r="A191" s="68" t="s">
        <v>187</v>
      </c>
      <c r="B191" s="160" t="s">
        <v>43</v>
      </c>
      <c r="C191" s="160" t="s">
        <v>17</v>
      </c>
      <c r="D191" s="37" t="s">
        <v>188</v>
      </c>
      <c r="E191" s="69"/>
      <c r="F191" s="134">
        <f>SUM(F192)</f>
        <v>1883</v>
      </c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  <c r="BJ191" s="112"/>
      <c r="BK191" s="112"/>
      <c r="BL191" s="112"/>
      <c r="BM191" s="112"/>
      <c r="BN191" s="112"/>
      <c r="BO191" s="112"/>
      <c r="BP191" s="112"/>
      <c r="BQ191" s="112"/>
      <c r="BR191" s="112"/>
    </row>
    <row r="192" spans="1:70" s="107" customFormat="1" ht="25.5" x14ac:dyDescent="0.2">
      <c r="A192" s="38" t="s">
        <v>32</v>
      </c>
      <c r="B192" s="160" t="s">
        <v>43</v>
      </c>
      <c r="C192" s="160" t="s">
        <v>17</v>
      </c>
      <c r="D192" s="69" t="s">
        <v>188</v>
      </c>
      <c r="E192" s="69" t="s">
        <v>34</v>
      </c>
      <c r="F192" s="138">
        <f>SUM('№ 4'!G194)</f>
        <v>1883</v>
      </c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 s="112"/>
      <c r="AV192" s="112"/>
      <c r="AW192" s="112"/>
      <c r="AX192" s="112"/>
      <c r="AY192" s="112"/>
      <c r="AZ192" s="112"/>
      <c r="BA192" s="112"/>
      <c r="BB192" s="112"/>
      <c r="BC192" s="112"/>
      <c r="BD192" s="112"/>
      <c r="BE192" s="112"/>
      <c r="BF192" s="112"/>
      <c r="BG192" s="112"/>
      <c r="BH192" s="112"/>
      <c r="BI192" s="112"/>
      <c r="BJ192" s="112"/>
      <c r="BK192" s="112"/>
      <c r="BL192" s="112"/>
      <c r="BM192" s="112"/>
      <c r="BN192" s="112"/>
      <c r="BO192" s="112"/>
      <c r="BP192" s="112"/>
      <c r="BQ192" s="112"/>
      <c r="BR192" s="112"/>
    </row>
    <row r="193" spans="1:70" s="111" customFormat="1" ht="15.75" x14ac:dyDescent="0.25">
      <c r="A193" s="156" t="s">
        <v>189</v>
      </c>
      <c r="B193" s="123" t="s">
        <v>190</v>
      </c>
      <c r="C193" s="123"/>
      <c r="D193" s="125"/>
      <c r="E193" s="125"/>
      <c r="F193" s="126">
        <f>F194</f>
        <v>2450.8000000000002</v>
      </c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 s="112"/>
      <c r="AV193" s="112"/>
      <c r="AW193" s="112"/>
      <c r="AX193" s="112"/>
      <c r="AY193" s="112"/>
      <c r="AZ193" s="112"/>
      <c r="BA193" s="112"/>
      <c r="BB193" s="112"/>
      <c r="BC193" s="112"/>
      <c r="BD193" s="112"/>
      <c r="BE193" s="112"/>
      <c r="BF193" s="112"/>
      <c r="BG193" s="112"/>
      <c r="BH193" s="112"/>
      <c r="BI193" s="112"/>
      <c r="BJ193" s="112"/>
      <c r="BK193" s="112"/>
      <c r="BL193" s="112"/>
      <c r="BM193" s="112"/>
      <c r="BN193" s="112"/>
      <c r="BO193" s="112"/>
      <c r="BP193" s="112"/>
      <c r="BQ193" s="112"/>
      <c r="BR193" s="112"/>
    </row>
    <row r="194" spans="1:70" s="110" customFormat="1" x14ac:dyDescent="0.2">
      <c r="A194" s="194" t="s">
        <v>191</v>
      </c>
      <c r="B194" s="128" t="s">
        <v>190</v>
      </c>
      <c r="C194" s="128" t="s">
        <v>15</v>
      </c>
      <c r="D194" s="192"/>
      <c r="E194" s="192"/>
      <c r="F194" s="218">
        <f>F195+F197</f>
        <v>2450.8000000000002</v>
      </c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 s="112"/>
      <c r="AV194" s="112"/>
      <c r="AW194" s="112"/>
      <c r="AX194" s="112"/>
      <c r="AY194" s="112"/>
      <c r="AZ194" s="112"/>
      <c r="BA194" s="112"/>
      <c r="BB194" s="112"/>
      <c r="BC194" s="112"/>
      <c r="BD194" s="112"/>
      <c r="BE194" s="112"/>
      <c r="BF194" s="112"/>
      <c r="BG194" s="112"/>
      <c r="BH194" s="112"/>
      <c r="BI194" s="112"/>
      <c r="BJ194" s="112"/>
      <c r="BK194" s="112"/>
      <c r="BL194" s="112"/>
      <c r="BM194" s="112"/>
      <c r="BN194" s="112"/>
      <c r="BO194" s="112"/>
      <c r="BP194" s="112"/>
      <c r="BQ194" s="112"/>
      <c r="BR194" s="112"/>
    </row>
    <row r="195" spans="1:70" s="106" customFormat="1" ht="25.5" x14ac:dyDescent="0.2">
      <c r="A195" s="131" t="s">
        <v>192</v>
      </c>
      <c r="B195" s="132" t="s">
        <v>190</v>
      </c>
      <c r="C195" s="132" t="s">
        <v>15</v>
      </c>
      <c r="D195" s="37" t="s">
        <v>193</v>
      </c>
      <c r="E195" s="37"/>
      <c r="F195" s="285">
        <f>F196</f>
        <v>2450.8000000000002</v>
      </c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 s="112"/>
      <c r="AV195" s="112"/>
      <c r="AW195" s="112"/>
      <c r="AX195" s="112"/>
      <c r="AY195" s="112"/>
      <c r="AZ195" s="112"/>
      <c r="BA195" s="112"/>
      <c r="BB195" s="112"/>
      <c r="BC195" s="112"/>
      <c r="BD195" s="112"/>
      <c r="BE195" s="112"/>
      <c r="BF195" s="112"/>
      <c r="BG195" s="112"/>
      <c r="BH195" s="112"/>
      <c r="BI195" s="112"/>
      <c r="BJ195" s="112"/>
      <c r="BK195" s="112"/>
      <c r="BL195" s="112"/>
      <c r="BM195" s="112"/>
      <c r="BN195" s="112"/>
      <c r="BO195" s="112"/>
      <c r="BP195" s="112"/>
      <c r="BQ195" s="112"/>
      <c r="BR195" s="112"/>
    </row>
    <row r="196" spans="1:70" s="107" customFormat="1" x14ac:dyDescent="0.2">
      <c r="A196" s="142" t="s">
        <v>71</v>
      </c>
      <c r="B196" s="136" t="s">
        <v>190</v>
      </c>
      <c r="C196" s="136" t="s">
        <v>15</v>
      </c>
      <c r="D196" s="69" t="s">
        <v>193</v>
      </c>
      <c r="E196" s="69" t="s">
        <v>72</v>
      </c>
      <c r="F196" s="332">
        <f>SUM('№ 4'!G198)</f>
        <v>2450.8000000000002</v>
      </c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 s="112"/>
      <c r="AV196" s="112"/>
      <c r="AW196" s="112"/>
      <c r="AX196" s="112"/>
      <c r="AY196" s="112"/>
      <c r="AZ196" s="112"/>
      <c r="BA196" s="112"/>
      <c r="BB196" s="112"/>
      <c r="BC196" s="112"/>
      <c r="BD196" s="112"/>
      <c r="BE196" s="112"/>
      <c r="BF196" s="112"/>
      <c r="BG196" s="112"/>
      <c r="BH196" s="112"/>
      <c r="BI196" s="112"/>
      <c r="BJ196" s="112"/>
      <c r="BK196" s="112"/>
      <c r="BL196" s="112"/>
      <c r="BM196" s="112"/>
      <c r="BN196" s="112"/>
      <c r="BO196" s="112"/>
      <c r="BP196" s="112"/>
      <c r="BQ196" s="112"/>
      <c r="BR196" s="112"/>
    </row>
    <row r="197" spans="1:70" s="107" customFormat="1" ht="38.25" hidden="1" x14ac:dyDescent="0.2">
      <c r="A197" s="131" t="s">
        <v>194</v>
      </c>
      <c r="B197" s="132" t="s">
        <v>190</v>
      </c>
      <c r="C197" s="132" t="s">
        <v>15</v>
      </c>
      <c r="D197" s="37" t="s">
        <v>195</v>
      </c>
      <c r="E197" s="37"/>
      <c r="F197" s="332">
        <f>SUM(F198)</f>
        <v>0</v>
      </c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 s="112"/>
      <c r="AV197" s="112"/>
      <c r="AW197" s="112"/>
      <c r="AX197" s="112"/>
      <c r="AY197" s="112"/>
      <c r="AZ197" s="112"/>
      <c r="BA197" s="112"/>
      <c r="BB197" s="112"/>
      <c r="BC197" s="112"/>
      <c r="BD197" s="112"/>
      <c r="BE197" s="112"/>
      <c r="BF197" s="112"/>
      <c r="BG197" s="112"/>
      <c r="BH197" s="112"/>
      <c r="BI197" s="112"/>
      <c r="BJ197" s="112"/>
      <c r="BK197" s="112"/>
      <c r="BL197" s="112"/>
      <c r="BM197" s="112"/>
      <c r="BN197" s="112"/>
      <c r="BO197" s="112"/>
      <c r="BP197" s="112"/>
      <c r="BQ197" s="112"/>
      <c r="BR197" s="112"/>
    </row>
    <row r="198" spans="1:70" s="107" customFormat="1" hidden="1" x14ac:dyDescent="0.2">
      <c r="A198" s="140" t="s">
        <v>71</v>
      </c>
      <c r="B198" s="136" t="s">
        <v>190</v>
      </c>
      <c r="C198" s="136" t="s">
        <v>15</v>
      </c>
      <c r="D198" s="69" t="s">
        <v>195</v>
      </c>
      <c r="E198" s="69" t="s">
        <v>72</v>
      </c>
      <c r="F198" s="332">
        <f>SUM('№ 4'!G200)</f>
        <v>0</v>
      </c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 s="112"/>
      <c r="AV198" s="112"/>
      <c r="AW198" s="112"/>
      <c r="AX198" s="112"/>
      <c r="AY198" s="112"/>
      <c r="AZ198" s="112"/>
      <c r="BA198" s="112"/>
      <c r="BB198" s="112"/>
      <c r="BC198" s="112"/>
      <c r="BD198" s="112"/>
      <c r="BE198" s="112"/>
      <c r="BF198" s="112"/>
      <c r="BG198" s="112"/>
      <c r="BH198" s="112"/>
      <c r="BI198" s="112"/>
      <c r="BJ198" s="112"/>
      <c r="BK198" s="112"/>
      <c r="BL198" s="112"/>
      <c r="BM198" s="112"/>
      <c r="BN198" s="112"/>
      <c r="BO198" s="112"/>
      <c r="BP198" s="112"/>
      <c r="BQ198" s="112"/>
      <c r="BR198" s="112"/>
    </row>
    <row r="199" spans="1:70" ht="15.75" x14ac:dyDescent="0.2">
      <c r="A199" s="152" t="s">
        <v>196</v>
      </c>
      <c r="B199" s="123" t="s">
        <v>79</v>
      </c>
      <c r="C199" s="123"/>
      <c r="D199" s="188"/>
      <c r="E199" s="188"/>
      <c r="F199" s="214">
        <f>SUM(F201)</f>
        <v>122</v>
      </c>
    </row>
    <row r="200" spans="1:70" x14ac:dyDescent="0.2">
      <c r="A200" s="141" t="s">
        <v>197</v>
      </c>
      <c r="B200" s="128" t="s">
        <v>79</v>
      </c>
      <c r="C200" s="128" t="s">
        <v>15</v>
      </c>
      <c r="D200" s="129"/>
      <c r="E200" s="129"/>
      <c r="F200" s="130">
        <f>SUM(F201)</f>
        <v>122</v>
      </c>
    </row>
    <row r="201" spans="1:70" s="106" customFormat="1" ht="25.5" x14ac:dyDescent="0.2">
      <c r="A201" s="131" t="s">
        <v>198</v>
      </c>
      <c r="B201" s="132" t="s">
        <v>79</v>
      </c>
      <c r="C201" s="132" t="s">
        <v>15</v>
      </c>
      <c r="D201" s="133" t="s">
        <v>199</v>
      </c>
      <c r="E201" s="133"/>
      <c r="F201" s="149">
        <f>F202</f>
        <v>122</v>
      </c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 s="112"/>
      <c r="AV201" s="112"/>
      <c r="AW201" s="112"/>
      <c r="AX201" s="112"/>
      <c r="AY201" s="112"/>
      <c r="AZ201" s="112"/>
      <c r="BA201" s="112"/>
      <c r="BB201" s="112"/>
      <c r="BC201" s="112"/>
      <c r="BD201" s="112"/>
      <c r="BE201" s="112"/>
      <c r="BF201" s="112"/>
      <c r="BG201" s="112"/>
      <c r="BH201" s="112"/>
      <c r="BI201" s="112"/>
      <c r="BJ201" s="112"/>
      <c r="BK201" s="112"/>
      <c r="BL201" s="112"/>
      <c r="BM201" s="112"/>
      <c r="BN201" s="112"/>
      <c r="BO201" s="112"/>
      <c r="BP201" s="112"/>
      <c r="BQ201" s="112"/>
      <c r="BR201" s="112"/>
    </row>
    <row r="202" spans="1:70" s="107" customFormat="1" x14ac:dyDescent="0.2">
      <c r="A202" s="140" t="s">
        <v>35</v>
      </c>
      <c r="B202" s="136" t="s">
        <v>79</v>
      </c>
      <c r="C202" s="136" t="s">
        <v>15</v>
      </c>
      <c r="D202" s="137" t="s">
        <v>199</v>
      </c>
      <c r="E202" s="137" t="s">
        <v>36</v>
      </c>
      <c r="F202" s="150">
        <f>SUM('№ 4'!G204)</f>
        <v>122</v>
      </c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 s="112"/>
      <c r="AV202" s="112"/>
      <c r="AW202" s="112"/>
      <c r="AX202" s="112"/>
      <c r="AY202" s="112"/>
      <c r="AZ202" s="112"/>
      <c r="BA202" s="112"/>
      <c r="BB202" s="112"/>
      <c r="BC202" s="112"/>
      <c r="BD202" s="112"/>
      <c r="BE202" s="112"/>
      <c r="BF202" s="112"/>
      <c r="BG202" s="112"/>
      <c r="BH202" s="112"/>
      <c r="BI202" s="112"/>
      <c r="BJ202" s="112"/>
      <c r="BK202" s="112"/>
      <c r="BL202" s="112"/>
      <c r="BM202" s="112"/>
      <c r="BN202" s="112"/>
      <c r="BO202" s="112"/>
      <c r="BP202" s="112"/>
      <c r="BQ202" s="112"/>
      <c r="BR202" s="112"/>
    </row>
    <row r="203" spans="1:70" ht="15.75" x14ac:dyDescent="0.25">
      <c r="A203" s="195" t="s">
        <v>200</v>
      </c>
      <c r="B203" s="348">
        <f>SUM(F23+F70+F75+F106+F199+F79+F189+F193)</f>
        <v>39526.330109999995</v>
      </c>
      <c r="C203" s="348"/>
      <c r="D203" s="348"/>
      <c r="E203" s="348"/>
      <c r="F203" s="348"/>
    </row>
  </sheetData>
  <mergeCells count="18">
    <mergeCell ref="A6:F6"/>
    <mergeCell ref="A1:F1"/>
    <mergeCell ref="A2:F2"/>
    <mergeCell ref="A3:F3"/>
    <mergeCell ref="A4:F4"/>
    <mergeCell ref="A5:F5"/>
    <mergeCell ref="B203:F203"/>
    <mergeCell ref="A7:F7"/>
    <mergeCell ref="A8:F8"/>
    <mergeCell ref="A9:F9"/>
    <mergeCell ref="A10:F10"/>
    <mergeCell ref="A11:F11"/>
    <mergeCell ref="A12:F12"/>
    <mergeCell ref="A13:F13"/>
    <mergeCell ref="A14:F14"/>
    <mergeCell ref="A16:F16"/>
    <mergeCell ref="A17:F17"/>
    <mergeCell ref="A18:F18"/>
  </mergeCells>
  <pageMargins left="0.74803149606299213" right="0.19685039370078741" top="0.47244094488188981" bottom="0.47244094488188981" header="0.51181102362204722" footer="0.19685039370078741"/>
  <pageSetup paperSize="9" scale="79" fitToHeight="6" orientation="portrait" verticalDpi="0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85"/>
  <sheetViews>
    <sheetView tabSelected="1" workbookViewId="0">
      <selection activeCell="I27" sqref="H27:I27"/>
    </sheetView>
  </sheetViews>
  <sheetFormatPr defaultRowHeight="12.75" x14ac:dyDescent="0.2"/>
  <cols>
    <col min="1" max="1" width="75.85546875" style="7" customWidth="1"/>
    <col min="2" max="2" width="17.7109375" style="7" customWidth="1"/>
    <col min="3" max="3" width="8" style="8" customWidth="1"/>
    <col min="4" max="4" width="18.7109375" style="9" customWidth="1"/>
    <col min="5" max="5" width="9.140625" style="7" bestFit="1"/>
    <col min="6" max="16384" width="9.140625" style="7"/>
  </cols>
  <sheetData>
    <row r="1" spans="1:8" ht="15" customHeight="1" x14ac:dyDescent="0.2">
      <c r="A1" s="353" t="s">
        <v>218</v>
      </c>
      <c r="B1" s="354"/>
      <c r="C1" s="354"/>
      <c r="D1" s="354"/>
      <c r="E1"/>
      <c r="F1"/>
      <c r="G1" s="10"/>
      <c r="H1"/>
    </row>
    <row r="2" spans="1:8" ht="14.25" customHeight="1" x14ac:dyDescent="0.2">
      <c r="A2" s="353" t="s">
        <v>1</v>
      </c>
      <c r="B2" s="354"/>
      <c r="C2" s="354"/>
      <c r="D2" s="354"/>
      <c r="E2"/>
      <c r="F2"/>
      <c r="G2" s="10"/>
      <c r="H2"/>
    </row>
    <row r="3" spans="1:8" ht="14.25" customHeight="1" x14ac:dyDescent="0.2">
      <c r="A3" s="353" t="s">
        <v>2</v>
      </c>
      <c r="B3" s="354"/>
      <c r="C3" s="354"/>
      <c r="D3" s="354"/>
      <c r="E3"/>
      <c r="F3"/>
      <c r="G3" s="10"/>
      <c r="H3"/>
    </row>
    <row r="4" spans="1:8" ht="14.25" customHeight="1" x14ac:dyDescent="0.2">
      <c r="A4" s="353" t="s">
        <v>299</v>
      </c>
      <c r="B4" s="354"/>
      <c r="C4" s="354"/>
      <c r="D4" s="354"/>
      <c r="E4"/>
      <c r="F4"/>
      <c r="G4" s="10"/>
      <c r="H4"/>
    </row>
    <row r="5" spans="1:8" ht="14.25" customHeight="1" x14ac:dyDescent="0.2">
      <c r="A5" s="353" t="s">
        <v>202</v>
      </c>
      <c r="B5" s="354"/>
      <c r="C5" s="354"/>
      <c r="D5" s="354"/>
      <c r="E5"/>
      <c r="F5"/>
      <c r="G5" s="10"/>
      <c r="H5"/>
    </row>
    <row r="6" spans="1:8" ht="14.25" customHeight="1" x14ac:dyDescent="0.2">
      <c r="A6" s="353" t="s">
        <v>203</v>
      </c>
      <c r="B6" s="354"/>
      <c r="C6" s="354"/>
      <c r="D6" s="354"/>
      <c r="E6"/>
      <c r="F6"/>
      <c r="G6" s="10"/>
      <c r="H6"/>
    </row>
    <row r="7" spans="1:8" ht="14.25" customHeight="1" x14ac:dyDescent="0.2">
      <c r="A7" s="353" t="s">
        <v>2</v>
      </c>
      <c r="B7" s="354"/>
      <c r="C7" s="354"/>
      <c r="D7" s="354"/>
      <c r="E7"/>
      <c r="F7"/>
      <c r="G7" s="10"/>
      <c r="H7"/>
    </row>
    <row r="8" spans="1:8" ht="14.25" customHeight="1" x14ac:dyDescent="0.2">
      <c r="A8" s="353" t="s">
        <v>3</v>
      </c>
      <c r="B8" s="354"/>
      <c r="C8" s="354"/>
      <c r="D8" s="354"/>
      <c r="E8"/>
      <c r="F8"/>
      <c r="G8" s="10"/>
      <c r="H8"/>
    </row>
    <row r="9" spans="1:8" ht="14.25" customHeight="1" x14ac:dyDescent="0.2">
      <c r="A9" s="353" t="s">
        <v>292</v>
      </c>
      <c r="B9" s="354"/>
      <c r="C9" s="354"/>
      <c r="D9" s="354"/>
      <c r="E9"/>
      <c r="F9"/>
      <c r="G9" s="10"/>
      <c r="H9"/>
    </row>
    <row r="10" spans="1:8" ht="14.25" customHeight="1" x14ac:dyDescent="0.2">
      <c r="A10" s="353" t="s">
        <v>293</v>
      </c>
      <c r="B10" s="354"/>
      <c r="C10" s="354"/>
      <c r="D10" s="354"/>
      <c r="E10"/>
      <c r="F10"/>
      <c r="G10" s="10"/>
      <c r="H10"/>
    </row>
    <row r="11" spans="1:8" ht="14.25" customHeight="1" x14ac:dyDescent="0.2">
      <c r="A11" s="353" t="s">
        <v>298</v>
      </c>
      <c r="B11" s="354"/>
      <c r="C11" s="354"/>
      <c r="D11" s="354"/>
      <c r="E11"/>
      <c r="F11"/>
      <c r="G11" s="10"/>
      <c r="H11"/>
    </row>
    <row r="12" spans="1:8" ht="14.25" hidden="1" customHeight="1" x14ac:dyDescent="0.2">
      <c r="A12" s="353" t="s">
        <v>285</v>
      </c>
      <c r="B12" s="354"/>
      <c r="C12" s="354"/>
      <c r="D12" s="354"/>
      <c r="E12"/>
      <c r="F12"/>
      <c r="G12" s="10"/>
      <c r="H12"/>
    </row>
    <row r="13" spans="1:8" ht="14.25" hidden="1" customHeight="1" x14ac:dyDescent="0.2">
      <c r="A13" s="353" t="s">
        <v>286</v>
      </c>
      <c r="B13" s="354"/>
      <c r="C13" s="354"/>
      <c r="D13" s="354"/>
      <c r="E13"/>
      <c r="F13"/>
      <c r="G13" s="11"/>
      <c r="H13"/>
    </row>
    <row r="14" spans="1:8" ht="14.25" customHeight="1" x14ac:dyDescent="0.2">
      <c r="A14" s="353"/>
      <c r="B14" s="354"/>
      <c r="C14" s="354"/>
      <c r="D14" s="354"/>
      <c r="E14"/>
      <c r="F14"/>
      <c r="G14" s="11"/>
      <c r="H14"/>
    </row>
    <row r="15" spans="1:8" x14ac:dyDescent="0.2">
      <c r="D15" s="12"/>
    </row>
    <row r="16" spans="1:8" ht="15.75" x14ac:dyDescent="0.2">
      <c r="A16" s="355" t="s">
        <v>219</v>
      </c>
      <c r="B16" s="355"/>
      <c r="C16" s="355"/>
      <c r="D16" s="355"/>
    </row>
    <row r="17" spans="1:4" ht="15.75" x14ac:dyDescent="0.2">
      <c r="A17" s="355" t="s">
        <v>220</v>
      </c>
      <c r="B17" s="355"/>
      <c r="C17" s="355"/>
      <c r="D17" s="355"/>
    </row>
    <row r="18" spans="1:4" ht="15.75" x14ac:dyDescent="0.2">
      <c r="A18" s="355" t="s">
        <v>221</v>
      </c>
      <c r="B18" s="355"/>
      <c r="C18" s="355"/>
      <c r="D18" s="355"/>
    </row>
    <row r="19" spans="1:4" ht="15.75" x14ac:dyDescent="0.2">
      <c r="A19" s="355" t="s">
        <v>296</v>
      </c>
      <c r="B19" s="355"/>
      <c r="C19" s="355"/>
      <c r="D19" s="355"/>
    </row>
    <row r="20" spans="1:4" ht="15.75" x14ac:dyDescent="0.2">
      <c r="A20" s="13"/>
      <c r="B20" s="13"/>
      <c r="C20" s="13"/>
      <c r="D20" s="13"/>
    </row>
    <row r="21" spans="1:4" x14ac:dyDescent="0.2">
      <c r="D21" s="14" t="s">
        <v>5</v>
      </c>
    </row>
    <row r="22" spans="1:4" x14ac:dyDescent="0.2">
      <c r="A22" s="15" t="s">
        <v>6</v>
      </c>
      <c r="B22" s="15" t="s">
        <v>10</v>
      </c>
      <c r="C22" s="15" t="s">
        <v>11</v>
      </c>
      <c r="D22" s="15" t="s">
        <v>12</v>
      </c>
    </row>
    <row r="23" spans="1:4" ht="36" x14ac:dyDescent="0.2">
      <c r="A23" s="16" t="s">
        <v>13</v>
      </c>
      <c r="B23" s="17"/>
      <c r="C23" s="17"/>
      <c r="D23" s="18"/>
    </row>
    <row r="24" spans="1:4" ht="48.75" customHeight="1" x14ac:dyDescent="0.2">
      <c r="A24" s="19" t="s">
        <v>222</v>
      </c>
      <c r="B24" s="20" t="s">
        <v>223</v>
      </c>
      <c r="C24" s="21"/>
      <c r="D24" s="292">
        <f>D25+D48</f>
        <v>36579.330110000003</v>
      </c>
    </row>
    <row r="25" spans="1:4" ht="25.5" x14ac:dyDescent="0.2">
      <c r="A25" s="22" t="s">
        <v>224</v>
      </c>
      <c r="B25" s="23" t="s">
        <v>225</v>
      </c>
      <c r="C25" s="24"/>
      <c r="D25" s="293">
        <f>D26+D44</f>
        <v>7211.3799999999992</v>
      </c>
    </row>
    <row r="26" spans="1:4" ht="25.5" x14ac:dyDescent="0.2">
      <c r="A26" s="25" t="s">
        <v>226</v>
      </c>
      <c r="B26" s="26" t="s">
        <v>227</v>
      </c>
      <c r="C26" s="27"/>
      <c r="D26" s="294">
        <f>D27+D32+D36+D34+D42+D40+D38</f>
        <v>6783.5999999999995</v>
      </c>
    </row>
    <row r="27" spans="1:4" s="1" customFormat="1" ht="25.5" x14ac:dyDescent="0.2">
      <c r="A27" s="28" t="s">
        <v>30</v>
      </c>
      <c r="B27" s="29" t="s">
        <v>31</v>
      </c>
      <c r="C27" s="29"/>
      <c r="D27" s="295">
        <f>D28+D29+D30+D31</f>
        <v>5177.8099999999995</v>
      </c>
    </row>
    <row r="28" spans="1:4" s="1" customFormat="1" ht="42.75" customHeight="1" x14ac:dyDescent="0.2">
      <c r="A28" s="30" t="s">
        <v>20</v>
      </c>
      <c r="B28" s="31" t="s">
        <v>31</v>
      </c>
      <c r="C28" s="31" t="s">
        <v>21</v>
      </c>
      <c r="D28" s="296">
        <f>SUM('№ 6'!F34)</f>
        <v>3913.1769999999997</v>
      </c>
    </row>
    <row r="29" spans="1:4" s="1" customFormat="1" ht="17.25" customHeight="1" x14ac:dyDescent="0.2">
      <c r="A29" s="30" t="s">
        <v>32</v>
      </c>
      <c r="B29" s="31" t="s">
        <v>31</v>
      </c>
      <c r="C29" s="31" t="s">
        <v>34</v>
      </c>
      <c r="D29" s="296">
        <f>SUM('№ 6'!F35+'№ 6'!F55)</f>
        <v>1203.7329999999999</v>
      </c>
    </row>
    <row r="30" spans="1:4" s="1" customFormat="1" ht="17.25" hidden="1" customHeight="1" x14ac:dyDescent="0.2">
      <c r="A30" s="30" t="s">
        <v>35</v>
      </c>
      <c r="B30" s="31" t="s">
        <v>31</v>
      </c>
      <c r="C30" s="31" t="s">
        <v>36</v>
      </c>
      <c r="D30" s="296">
        <f>SUM('№ 6'!F56)</f>
        <v>0</v>
      </c>
    </row>
    <row r="31" spans="1:4" s="1" customFormat="1" ht="17.25" customHeight="1" x14ac:dyDescent="0.2">
      <c r="A31" s="30" t="s">
        <v>37</v>
      </c>
      <c r="B31" s="31" t="s">
        <v>31</v>
      </c>
      <c r="C31" s="31" t="s">
        <v>33</v>
      </c>
      <c r="D31" s="296">
        <f>SUM('№ 6'!F37+'№ 6'!F57)</f>
        <v>60.9</v>
      </c>
    </row>
    <row r="32" spans="1:4" s="2" customFormat="1" ht="25.5" x14ac:dyDescent="0.2">
      <c r="A32" s="28" t="s">
        <v>38</v>
      </c>
      <c r="B32" s="29" t="s">
        <v>39</v>
      </c>
      <c r="C32" s="29"/>
      <c r="D32" s="295">
        <f>D33</f>
        <v>915.79000000000008</v>
      </c>
    </row>
    <row r="33" spans="1:4" s="3" customFormat="1" ht="38.25" x14ac:dyDescent="0.2">
      <c r="A33" s="30" t="s">
        <v>20</v>
      </c>
      <c r="B33" s="31" t="s">
        <v>39</v>
      </c>
      <c r="C33" s="31" t="s">
        <v>21</v>
      </c>
      <c r="D33" s="296">
        <f>SUM('№ 6'!F39)</f>
        <v>915.79000000000008</v>
      </c>
    </row>
    <row r="34" spans="1:4" s="2" customFormat="1" ht="30" customHeight="1" x14ac:dyDescent="0.2">
      <c r="A34" s="32" t="s">
        <v>198</v>
      </c>
      <c r="B34" s="29" t="s">
        <v>199</v>
      </c>
      <c r="C34" s="29"/>
      <c r="D34" s="297">
        <f>D35</f>
        <v>122</v>
      </c>
    </row>
    <row r="35" spans="1:4" s="2" customFormat="1" ht="19.5" customHeight="1" x14ac:dyDescent="0.2">
      <c r="A35" s="30" t="s">
        <v>35</v>
      </c>
      <c r="B35" s="31" t="s">
        <v>199</v>
      </c>
      <c r="C35" s="31" t="s">
        <v>36</v>
      </c>
      <c r="D35" s="298">
        <f>SUM('№ 6'!F202)</f>
        <v>122</v>
      </c>
    </row>
    <row r="36" spans="1:4" s="3" customFormat="1" ht="34.5" customHeight="1" x14ac:dyDescent="0.2">
      <c r="A36" s="33" t="s">
        <v>58</v>
      </c>
      <c r="B36" s="34" t="s">
        <v>59</v>
      </c>
      <c r="C36" s="34"/>
      <c r="D36" s="299">
        <f>D37</f>
        <v>350</v>
      </c>
    </row>
    <row r="37" spans="1:4" s="3" customFormat="1" x14ac:dyDescent="0.2">
      <c r="A37" s="30" t="s">
        <v>32</v>
      </c>
      <c r="B37" s="31" t="s">
        <v>59</v>
      </c>
      <c r="C37" s="31" t="s">
        <v>34</v>
      </c>
      <c r="D37" s="298">
        <f>SUM('№ 6'!F59)</f>
        <v>350</v>
      </c>
    </row>
    <row r="38" spans="1:4" s="3" customFormat="1" ht="25.5" hidden="1" x14ac:dyDescent="0.2">
      <c r="A38" s="70" t="s">
        <v>288</v>
      </c>
      <c r="B38" s="91" t="s">
        <v>287</v>
      </c>
      <c r="C38" s="91"/>
      <c r="D38" s="335">
        <f>SUM(D39)</f>
        <v>0</v>
      </c>
    </row>
    <row r="39" spans="1:4" s="3" customFormat="1" hidden="1" x14ac:dyDescent="0.2">
      <c r="A39" s="38" t="s">
        <v>32</v>
      </c>
      <c r="B39" s="93" t="s">
        <v>287</v>
      </c>
      <c r="C39" s="93" t="s">
        <v>34</v>
      </c>
      <c r="D39" s="298">
        <f>SUM('№ 6'!F85)</f>
        <v>0</v>
      </c>
    </row>
    <row r="40" spans="1:4" s="3" customFormat="1" ht="89.25" hidden="1" x14ac:dyDescent="0.2">
      <c r="A40" s="35" t="s">
        <v>64</v>
      </c>
      <c r="B40" s="36" t="s">
        <v>65</v>
      </c>
      <c r="C40" s="37"/>
      <c r="D40" s="297">
        <f>SUM(D41)</f>
        <v>0</v>
      </c>
    </row>
    <row r="41" spans="1:4" s="3" customFormat="1" ht="38.25" hidden="1" x14ac:dyDescent="0.2">
      <c r="A41" s="38" t="s">
        <v>20</v>
      </c>
      <c r="B41" s="39" t="s">
        <v>66</v>
      </c>
      <c r="C41" s="39" t="s">
        <v>21</v>
      </c>
      <c r="D41" s="298">
        <f>SUM('№ 6'!F61)</f>
        <v>0</v>
      </c>
    </row>
    <row r="42" spans="1:4" s="2" customFormat="1" ht="25.5" x14ac:dyDescent="0.2">
      <c r="A42" s="40" t="s">
        <v>228</v>
      </c>
      <c r="B42" s="41" t="s">
        <v>45</v>
      </c>
      <c r="C42" s="29"/>
      <c r="D42" s="297">
        <f>D43</f>
        <v>218</v>
      </c>
    </row>
    <row r="43" spans="1:4" s="3" customFormat="1" x14ac:dyDescent="0.2">
      <c r="A43" s="42" t="s">
        <v>32</v>
      </c>
      <c r="B43" s="43" t="s">
        <v>45</v>
      </c>
      <c r="C43" s="44" t="s">
        <v>72</v>
      </c>
      <c r="D43" s="298">
        <f>SUM('№ 6'!F44)</f>
        <v>218</v>
      </c>
    </row>
    <row r="44" spans="1:4" s="2" customFormat="1" ht="27.75" customHeight="1" x14ac:dyDescent="0.2">
      <c r="A44" s="25" t="s">
        <v>229</v>
      </c>
      <c r="B44" s="45" t="s">
        <v>230</v>
      </c>
      <c r="C44" s="46"/>
      <c r="D44" s="300">
        <f>D45</f>
        <v>427.78000000000003</v>
      </c>
    </row>
    <row r="45" spans="1:4" s="1" customFormat="1" ht="25.5" x14ac:dyDescent="0.2">
      <c r="A45" s="47" t="s">
        <v>75</v>
      </c>
      <c r="B45" s="29" t="s">
        <v>76</v>
      </c>
      <c r="C45" s="29"/>
      <c r="D45" s="297">
        <f>D46+D47</f>
        <v>427.78000000000003</v>
      </c>
    </row>
    <row r="46" spans="1:4" s="3" customFormat="1" ht="38.25" x14ac:dyDescent="0.2">
      <c r="A46" s="30" t="s">
        <v>20</v>
      </c>
      <c r="B46" s="31" t="s">
        <v>76</v>
      </c>
      <c r="C46" s="31" t="s">
        <v>21</v>
      </c>
      <c r="D46" s="298">
        <f>SUM('№ 6'!F73)</f>
        <v>357.54</v>
      </c>
    </row>
    <row r="47" spans="1:4" s="4" customFormat="1" ht="18.75" customHeight="1" x14ac:dyDescent="0.2">
      <c r="A47" s="30" t="s">
        <v>32</v>
      </c>
      <c r="B47" s="31" t="s">
        <v>231</v>
      </c>
      <c r="C47" s="31" t="s">
        <v>34</v>
      </c>
      <c r="D47" s="298">
        <f>SUM('№ 6'!F74)</f>
        <v>70.239999999999995</v>
      </c>
    </row>
    <row r="48" spans="1:4" s="4" customFormat="1" ht="30.75" customHeight="1" x14ac:dyDescent="0.2">
      <c r="A48" s="22" t="s">
        <v>232</v>
      </c>
      <c r="B48" s="48" t="s">
        <v>233</v>
      </c>
      <c r="C48" s="49"/>
      <c r="D48" s="301">
        <f>D49+D52+D55+D64+D93+D96+D105+D112+D62</f>
        <v>29367.950110000002</v>
      </c>
    </row>
    <row r="49" spans="1:4" s="4" customFormat="1" ht="30.75" customHeight="1" x14ac:dyDescent="0.2">
      <c r="A49" s="25" t="s">
        <v>234</v>
      </c>
      <c r="B49" s="45" t="s">
        <v>235</v>
      </c>
      <c r="C49" s="45"/>
      <c r="D49" s="300">
        <f>D50</f>
        <v>8380</v>
      </c>
    </row>
    <row r="50" spans="1:4" s="5" customFormat="1" x14ac:dyDescent="0.2">
      <c r="A50" s="50" t="s">
        <v>155</v>
      </c>
      <c r="B50" s="29" t="s">
        <v>156</v>
      </c>
      <c r="C50" s="29"/>
      <c r="D50" s="297">
        <f>D51</f>
        <v>8380</v>
      </c>
    </row>
    <row r="51" spans="1:4" s="2" customFormat="1" ht="26.25" customHeight="1" x14ac:dyDescent="0.2">
      <c r="A51" s="30" t="s">
        <v>32</v>
      </c>
      <c r="B51" s="31" t="s">
        <v>156</v>
      </c>
      <c r="C51" s="31" t="s">
        <v>34</v>
      </c>
      <c r="D51" s="298">
        <f>SUM('№ 6'!F157)</f>
        <v>8380</v>
      </c>
    </row>
    <row r="52" spans="1:4" s="2" customFormat="1" ht="26.25" customHeight="1" x14ac:dyDescent="0.2">
      <c r="A52" s="25" t="s">
        <v>236</v>
      </c>
      <c r="B52" s="45" t="s">
        <v>237</v>
      </c>
      <c r="C52" s="45"/>
      <c r="D52" s="300">
        <f>D53</f>
        <v>609</v>
      </c>
    </row>
    <row r="53" spans="1:4" s="2" customFormat="1" x14ac:dyDescent="0.2">
      <c r="A53" s="50" t="s">
        <v>238</v>
      </c>
      <c r="B53" s="29" t="s">
        <v>158</v>
      </c>
      <c r="C53" s="29"/>
      <c r="D53" s="297">
        <f>D54</f>
        <v>609</v>
      </c>
    </row>
    <row r="54" spans="1:4" s="3" customFormat="1" x14ac:dyDescent="0.2">
      <c r="A54" s="30" t="s">
        <v>32</v>
      </c>
      <c r="B54" s="31" t="s">
        <v>158</v>
      </c>
      <c r="C54" s="31" t="s">
        <v>34</v>
      </c>
      <c r="D54" s="298">
        <f>SUM('№ 6'!F159)</f>
        <v>609</v>
      </c>
    </row>
    <row r="55" spans="1:4" s="3" customFormat="1" ht="25.5" customHeight="1" x14ac:dyDescent="0.2">
      <c r="A55" s="25" t="s">
        <v>239</v>
      </c>
      <c r="B55" s="45" t="s">
        <v>240</v>
      </c>
      <c r="C55" s="46"/>
      <c r="D55" s="300">
        <f>D56+D58+D60</f>
        <v>720</v>
      </c>
    </row>
    <row r="56" spans="1:4" s="2" customFormat="1" ht="16.5" customHeight="1" x14ac:dyDescent="0.2">
      <c r="A56" s="51" t="s">
        <v>241</v>
      </c>
      <c r="B56" s="52" t="s">
        <v>160</v>
      </c>
      <c r="C56" s="52"/>
      <c r="D56" s="302">
        <f>D57</f>
        <v>520</v>
      </c>
    </row>
    <row r="57" spans="1:4" s="3" customFormat="1" ht="26.25" customHeight="1" x14ac:dyDescent="0.2">
      <c r="A57" s="53" t="s">
        <v>32</v>
      </c>
      <c r="B57" s="54" t="s">
        <v>160</v>
      </c>
      <c r="C57" s="54" t="s">
        <v>34</v>
      </c>
      <c r="D57" s="303">
        <f>SUM('№ 6'!F161)</f>
        <v>520</v>
      </c>
    </row>
    <row r="58" spans="1:4" s="3" customFormat="1" ht="53.25" customHeight="1" x14ac:dyDescent="0.2">
      <c r="A58" s="55" t="s">
        <v>161</v>
      </c>
      <c r="B58" s="56" t="s">
        <v>162</v>
      </c>
      <c r="C58" s="56"/>
      <c r="D58" s="304">
        <f>SUM(D59)</f>
        <v>100</v>
      </c>
    </row>
    <row r="59" spans="1:4" s="3" customFormat="1" ht="26.25" customHeight="1" x14ac:dyDescent="0.2">
      <c r="A59" s="57" t="s">
        <v>32</v>
      </c>
      <c r="B59" s="54" t="s">
        <v>162</v>
      </c>
      <c r="C59" s="54" t="s">
        <v>34</v>
      </c>
      <c r="D59" s="303">
        <f>SUM('№ 6'!F163)</f>
        <v>100</v>
      </c>
    </row>
    <row r="60" spans="1:4" s="3" customFormat="1" ht="71.25" customHeight="1" x14ac:dyDescent="0.2">
      <c r="A60" s="58" t="s">
        <v>163</v>
      </c>
      <c r="B60" s="36" t="s">
        <v>164</v>
      </c>
      <c r="C60" s="36"/>
      <c r="D60" s="304">
        <f>SUM(D61)</f>
        <v>100</v>
      </c>
    </row>
    <row r="61" spans="1:4" s="3" customFormat="1" ht="26.25" customHeight="1" x14ac:dyDescent="0.2">
      <c r="A61" s="59" t="s">
        <v>32</v>
      </c>
      <c r="B61" s="39" t="s">
        <v>164</v>
      </c>
      <c r="C61" s="39" t="s">
        <v>34</v>
      </c>
      <c r="D61" s="303">
        <f>SUM('№ 6'!F165)</f>
        <v>100</v>
      </c>
    </row>
    <row r="62" spans="1:4" s="3" customFormat="1" ht="42.75" hidden="1" customHeight="1" x14ac:dyDescent="0.2">
      <c r="A62" s="271" t="s">
        <v>273</v>
      </c>
      <c r="B62" s="36" t="s">
        <v>274</v>
      </c>
      <c r="C62" s="39"/>
      <c r="D62" s="305">
        <f>SUM(D63)</f>
        <v>0</v>
      </c>
    </row>
    <row r="63" spans="1:4" s="3" customFormat="1" ht="26.25" hidden="1" customHeight="1" x14ac:dyDescent="0.2">
      <c r="A63" s="59" t="s">
        <v>32</v>
      </c>
      <c r="B63" s="39" t="s">
        <v>274</v>
      </c>
      <c r="C63" s="39" t="s">
        <v>34</v>
      </c>
      <c r="D63" s="303">
        <f>SUM('№ 6'!F167)</f>
        <v>0</v>
      </c>
    </row>
    <row r="64" spans="1:4" s="3" customFormat="1" ht="26.25" customHeight="1" x14ac:dyDescent="0.2">
      <c r="A64" s="60" t="s">
        <v>242</v>
      </c>
      <c r="B64" s="61" t="s">
        <v>243</v>
      </c>
      <c r="C64" s="62"/>
      <c r="D64" s="306">
        <f>D65+D67+D69+D120+D122+D83+D85+D89+D87+D91+D79+D81+D118+D75+D77+D71+D73</f>
        <v>11141.950110000002</v>
      </c>
    </row>
    <row r="65" spans="1:4" s="1" customFormat="1" ht="25.5" x14ac:dyDescent="0.2">
      <c r="A65" s="63" t="s">
        <v>244</v>
      </c>
      <c r="B65" s="64" t="s">
        <v>166</v>
      </c>
      <c r="C65" s="64"/>
      <c r="D65" s="307">
        <f>D66</f>
        <v>3576.1000000000004</v>
      </c>
    </row>
    <row r="66" spans="1:4" s="3" customFormat="1" x14ac:dyDescent="0.2">
      <c r="A66" s="53" t="s">
        <v>32</v>
      </c>
      <c r="B66" s="54" t="s">
        <v>166</v>
      </c>
      <c r="C66" s="54" t="s">
        <v>34</v>
      </c>
      <c r="D66" s="308">
        <f>SUM('№ 6'!F169)</f>
        <v>3576.1000000000004</v>
      </c>
    </row>
    <row r="67" spans="1:4" s="3" customFormat="1" ht="25.5" x14ac:dyDescent="0.2">
      <c r="A67" s="65" t="s">
        <v>88</v>
      </c>
      <c r="B67" s="66" t="s">
        <v>89</v>
      </c>
      <c r="C67" s="66"/>
      <c r="D67" s="309">
        <f>SUM(D68)</f>
        <v>200</v>
      </c>
    </row>
    <row r="68" spans="1:4" s="3" customFormat="1" x14ac:dyDescent="0.2">
      <c r="A68" s="53" t="s">
        <v>32</v>
      </c>
      <c r="B68" s="67" t="s">
        <v>89</v>
      </c>
      <c r="C68" s="67" t="s">
        <v>34</v>
      </c>
      <c r="D68" s="310">
        <f>SUM('№ 6'!F87)</f>
        <v>200</v>
      </c>
    </row>
    <row r="69" spans="1:4" s="3" customFormat="1" ht="25.5" x14ac:dyDescent="0.2">
      <c r="A69" s="65" t="s">
        <v>90</v>
      </c>
      <c r="B69" s="66" t="s">
        <v>91</v>
      </c>
      <c r="C69" s="66"/>
      <c r="D69" s="311">
        <f>SUM(D70)</f>
        <v>50</v>
      </c>
    </row>
    <row r="70" spans="1:4" s="3" customFormat="1" x14ac:dyDescent="0.2">
      <c r="A70" s="53" t="s">
        <v>32</v>
      </c>
      <c r="B70" s="67" t="s">
        <v>91</v>
      </c>
      <c r="C70" s="67" t="s">
        <v>34</v>
      </c>
      <c r="D70" s="310">
        <f>SUM('№ 6'!F89)</f>
        <v>50</v>
      </c>
    </row>
    <row r="71" spans="1:4" s="3" customFormat="1" ht="38.25" hidden="1" x14ac:dyDescent="0.2">
      <c r="A71" s="68" t="s">
        <v>167</v>
      </c>
      <c r="B71" s="37" t="s">
        <v>168</v>
      </c>
      <c r="C71" s="37"/>
      <c r="D71" s="311">
        <f>SUM(D72)</f>
        <v>0</v>
      </c>
    </row>
    <row r="72" spans="1:4" s="3" customFormat="1" hidden="1" x14ac:dyDescent="0.2">
      <c r="A72" s="38" t="s">
        <v>32</v>
      </c>
      <c r="B72" s="69" t="s">
        <v>168</v>
      </c>
      <c r="C72" s="69" t="s">
        <v>34</v>
      </c>
      <c r="D72" s="310">
        <f>SUM('№ 6'!F171)</f>
        <v>0</v>
      </c>
    </row>
    <row r="73" spans="1:4" s="3" customFormat="1" ht="38.25" hidden="1" x14ac:dyDescent="0.2">
      <c r="A73" s="68" t="s">
        <v>169</v>
      </c>
      <c r="B73" s="37" t="s">
        <v>170</v>
      </c>
      <c r="C73" s="37"/>
      <c r="D73" s="311">
        <f>SUM(D74)</f>
        <v>0</v>
      </c>
    </row>
    <row r="74" spans="1:4" s="3" customFormat="1" hidden="1" x14ac:dyDescent="0.2">
      <c r="A74" s="38" t="s">
        <v>32</v>
      </c>
      <c r="B74" s="69" t="s">
        <v>170</v>
      </c>
      <c r="C74" s="69" t="s">
        <v>34</v>
      </c>
      <c r="D74" s="310">
        <f>SUM('№ 6'!F173)</f>
        <v>0</v>
      </c>
    </row>
    <row r="75" spans="1:4" s="3" customFormat="1" ht="63.75" x14ac:dyDescent="0.2">
      <c r="A75" s="68" t="s">
        <v>171</v>
      </c>
      <c r="B75" s="37" t="s">
        <v>172</v>
      </c>
      <c r="C75" s="37"/>
      <c r="D75" s="311">
        <f>SUM(D76)</f>
        <v>1231.4870000000001</v>
      </c>
    </row>
    <row r="76" spans="1:4" s="3" customFormat="1" x14ac:dyDescent="0.2">
      <c r="A76" s="38" t="s">
        <v>32</v>
      </c>
      <c r="B76" s="69" t="s">
        <v>172</v>
      </c>
      <c r="C76" s="69" t="s">
        <v>34</v>
      </c>
      <c r="D76" s="310">
        <f>SUM('№ 6'!F175)</f>
        <v>1231.4870000000001</v>
      </c>
    </row>
    <row r="77" spans="1:4" s="3" customFormat="1" ht="63.75" hidden="1" x14ac:dyDescent="0.2">
      <c r="A77" s="68" t="s">
        <v>173</v>
      </c>
      <c r="B77" s="37" t="s">
        <v>174</v>
      </c>
      <c r="C77" s="37"/>
      <c r="D77" s="311">
        <f>SUM(D78)</f>
        <v>0</v>
      </c>
    </row>
    <row r="78" spans="1:4" s="3" customFormat="1" hidden="1" x14ac:dyDescent="0.2">
      <c r="A78" s="38" t="s">
        <v>32</v>
      </c>
      <c r="B78" s="69" t="s">
        <v>174</v>
      </c>
      <c r="C78" s="69" t="s">
        <v>34</v>
      </c>
      <c r="D78" s="310">
        <f>SUM('№ 6'!F177)</f>
        <v>0</v>
      </c>
    </row>
    <row r="79" spans="1:4" s="3" customFormat="1" ht="38.25" hidden="1" x14ac:dyDescent="0.2">
      <c r="A79" s="70" t="s">
        <v>84</v>
      </c>
      <c r="B79" s="71" t="s">
        <v>85</v>
      </c>
      <c r="C79" s="71"/>
      <c r="D79" s="311">
        <f>SUM(D80)</f>
        <v>0</v>
      </c>
    </row>
    <row r="80" spans="1:4" s="3" customFormat="1" ht="38.25" hidden="1" x14ac:dyDescent="0.2">
      <c r="A80" s="53" t="s">
        <v>20</v>
      </c>
      <c r="B80" s="72" t="s">
        <v>85</v>
      </c>
      <c r="C80" s="72" t="s">
        <v>21</v>
      </c>
      <c r="D80" s="310">
        <f>SUM('№ 6'!F82)</f>
        <v>0</v>
      </c>
    </row>
    <row r="81" spans="1:4" s="3" customFormat="1" ht="38.25" x14ac:dyDescent="0.2">
      <c r="A81" s="73" t="s">
        <v>187</v>
      </c>
      <c r="B81" s="74" t="s">
        <v>188</v>
      </c>
      <c r="C81" s="75"/>
      <c r="D81" s="311">
        <f>SUM(D82)</f>
        <v>1883</v>
      </c>
    </row>
    <row r="82" spans="1:4" s="3" customFormat="1" x14ac:dyDescent="0.2">
      <c r="A82" s="53" t="s">
        <v>32</v>
      </c>
      <c r="B82" s="75" t="s">
        <v>188</v>
      </c>
      <c r="C82" s="75" t="s">
        <v>34</v>
      </c>
      <c r="D82" s="310">
        <f>SUM('№ 6'!F192)</f>
        <v>1883</v>
      </c>
    </row>
    <row r="83" spans="1:4" s="3" customFormat="1" ht="25.5" hidden="1" x14ac:dyDescent="0.2">
      <c r="A83" s="76" t="s">
        <v>115</v>
      </c>
      <c r="B83" s="77" t="s">
        <v>116</v>
      </c>
      <c r="C83" s="78"/>
      <c r="D83" s="312">
        <f>SUM(D84)</f>
        <v>0</v>
      </c>
    </row>
    <row r="84" spans="1:4" s="3" customFormat="1" hidden="1" x14ac:dyDescent="0.2">
      <c r="A84" s="53" t="s">
        <v>32</v>
      </c>
      <c r="B84" s="54" t="s">
        <v>116</v>
      </c>
      <c r="C84" s="54" t="s">
        <v>34</v>
      </c>
      <c r="D84" s="308">
        <f>SUM('№ 6'!F112)</f>
        <v>0</v>
      </c>
    </row>
    <row r="85" spans="1:4" s="3" customFormat="1" ht="38.25" x14ac:dyDescent="0.2">
      <c r="A85" s="73" t="s">
        <v>117</v>
      </c>
      <c r="B85" s="56" t="s">
        <v>118</v>
      </c>
      <c r="C85" s="54"/>
      <c r="D85" s="313">
        <f>SUM(D86)</f>
        <v>2000</v>
      </c>
    </row>
    <row r="86" spans="1:4" s="3" customFormat="1" x14ac:dyDescent="0.2">
      <c r="A86" s="53" t="s">
        <v>32</v>
      </c>
      <c r="B86" s="54" t="s">
        <v>118</v>
      </c>
      <c r="C86" s="54" t="s">
        <v>34</v>
      </c>
      <c r="D86" s="308">
        <f>SUM('№ 6'!F114)</f>
        <v>2000</v>
      </c>
    </row>
    <row r="87" spans="1:4" s="3" customFormat="1" ht="38.25" x14ac:dyDescent="0.2">
      <c r="A87" s="79" t="s">
        <v>119</v>
      </c>
      <c r="B87" s="36" t="s">
        <v>120</v>
      </c>
      <c r="C87" s="39"/>
      <c r="D87" s="308">
        <f>SUM(D88)</f>
        <v>105.26300000000001</v>
      </c>
    </row>
    <row r="88" spans="1:4" s="3" customFormat="1" x14ac:dyDescent="0.2">
      <c r="A88" s="80" t="s">
        <v>32</v>
      </c>
      <c r="B88" s="39" t="s">
        <v>120</v>
      </c>
      <c r="C88" s="39" t="s">
        <v>34</v>
      </c>
      <c r="D88" s="308">
        <f>SUM('№ 6'!F116)</f>
        <v>105.26300000000001</v>
      </c>
    </row>
    <row r="89" spans="1:4" s="3" customFormat="1" ht="38.25" hidden="1" x14ac:dyDescent="0.2">
      <c r="A89" s="79" t="s">
        <v>121</v>
      </c>
      <c r="B89" s="56" t="s">
        <v>122</v>
      </c>
      <c r="C89" s="54"/>
      <c r="D89" s="313">
        <f>SUM(D90)</f>
        <v>0</v>
      </c>
    </row>
    <row r="90" spans="1:4" s="3" customFormat="1" hidden="1" x14ac:dyDescent="0.2">
      <c r="A90" s="53" t="s">
        <v>32</v>
      </c>
      <c r="B90" s="54" t="s">
        <v>122</v>
      </c>
      <c r="C90" s="54" t="s">
        <v>34</v>
      </c>
      <c r="D90" s="308">
        <f>SUM('№ 6'!F118)</f>
        <v>0</v>
      </c>
    </row>
    <row r="91" spans="1:4" s="3" customFormat="1" ht="51" hidden="1" x14ac:dyDescent="0.2">
      <c r="A91" s="79" t="s">
        <v>123</v>
      </c>
      <c r="B91" s="36" t="s">
        <v>124</v>
      </c>
      <c r="C91" s="39"/>
      <c r="D91" s="313">
        <f>SUM(D92)</f>
        <v>0</v>
      </c>
    </row>
    <row r="92" spans="1:4" s="3" customFormat="1" hidden="1" x14ac:dyDescent="0.2">
      <c r="A92" s="80" t="s">
        <v>32</v>
      </c>
      <c r="B92" s="39" t="s">
        <v>124</v>
      </c>
      <c r="C92" s="39" t="s">
        <v>34</v>
      </c>
      <c r="D92" s="308">
        <f>SUM('№ 6'!F120)</f>
        <v>0</v>
      </c>
    </row>
    <row r="93" spans="1:4" s="3" customFormat="1" x14ac:dyDescent="0.2">
      <c r="A93" s="81" t="s">
        <v>245</v>
      </c>
      <c r="B93" s="82" t="s">
        <v>246</v>
      </c>
      <c r="C93" s="83"/>
      <c r="D93" s="314">
        <f>D94</f>
        <v>209</v>
      </c>
    </row>
    <row r="94" spans="1:4" s="3" customFormat="1" ht="25.5" x14ac:dyDescent="0.2">
      <c r="A94" s="84" t="s">
        <v>247</v>
      </c>
      <c r="B94" s="36" t="s">
        <v>81</v>
      </c>
      <c r="C94" s="31"/>
      <c r="D94" s="315">
        <f>SUM(D95)</f>
        <v>209</v>
      </c>
    </row>
    <row r="95" spans="1:4" s="3" customFormat="1" x14ac:dyDescent="0.2">
      <c r="A95" s="38" t="s">
        <v>32</v>
      </c>
      <c r="B95" s="39" t="s">
        <v>81</v>
      </c>
      <c r="C95" s="31" t="s">
        <v>34</v>
      </c>
      <c r="D95" s="315">
        <f>SUM('№ 6'!F78)</f>
        <v>209</v>
      </c>
    </row>
    <row r="96" spans="1:4" s="3" customFormat="1" ht="38.25" x14ac:dyDescent="0.2">
      <c r="A96" s="85" t="s">
        <v>248</v>
      </c>
      <c r="B96" s="86" t="s">
        <v>249</v>
      </c>
      <c r="C96" s="87"/>
      <c r="D96" s="316">
        <f>D97+D99+D101+D103</f>
        <v>6139</v>
      </c>
    </row>
    <row r="97" spans="1:4" s="3" customFormat="1" ht="38.25" x14ac:dyDescent="0.2">
      <c r="A97" s="65" t="s">
        <v>250</v>
      </c>
      <c r="B97" s="66" t="s">
        <v>95</v>
      </c>
      <c r="C97" s="66"/>
      <c r="D97" s="317">
        <f>SUM(D98)</f>
        <v>6139</v>
      </c>
    </row>
    <row r="98" spans="1:4" s="3" customFormat="1" x14ac:dyDescent="0.2">
      <c r="A98" s="53" t="s">
        <v>71</v>
      </c>
      <c r="B98" s="67" t="s">
        <v>95</v>
      </c>
      <c r="C98" s="67" t="s">
        <v>72</v>
      </c>
      <c r="D98" s="317">
        <f>SUM('№ 6'!F92)</f>
        <v>6139</v>
      </c>
    </row>
    <row r="99" spans="1:4" s="3" customFormat="1" ht="51" hidden="1" x14ac:dyDescent="0.2">
      <c r="A99" s="73" t="s">
        <v>251</v>
      </c>
      <c r="B99" s="66" t="s">
        <v>97</v>
      </c>
      <c r="C99" s="88"/>
      <c r="D99" s="318">
        <f>SUM(D100)</f>
        <v>0</v>
      </c>
    </row>
    <row r="100" spans="1:4" s="3" customFormat="1" hidden="1" x14ac:dyDescent="0.2">
      <c r="A100" s="53" t="s">
        <v>32</v>
      </c>
      <c r="B100" s="67" t="s">
        <v>97</v>
      </c>
      <c r="C100" s="67" t="s">
        <v>34</v>
      </c>
      <c r="D100" s="318">
        <f>SUM('№ 6'!F94)</f>
        <v>0</v>
      </c>
    </row>
    <row r="101" spans="1:4" s="3" customFormat="1" ht="51" hidden="1" x14ac:dyDescent="0.2">
      <c r="A101" s="89" t="s">
        <v>252</v>
      </c>
      <c r="B101" s="66" t="s">
        <v>99</v>
      </c>
      <c r="C101" s="88"/>
      <c r="D101" s="319">
        <f>SUM(D102)</f>
        <v>0</v>
      </c>
    </row>
    <row r="102" spans="1:4" s="3" customFormat="1" hidden="1" x14ac:dyDescent="0.2">
      <c r="A102" s="53" t="s">
        <v>32</v>
      </c>
      <c r="B102" s="67" t="s">
        <v>99</v>
      </c>
      <c r="C102" s="67" t="s">
        <v>34</v>
      </c>
      <c r="D102" s="320">
        <f>SUM('№ 6'!F96)</f>
        <v>0</v>
      </c>
    </row>
    <row r="103" spans="1:4" s="3" customFormat="1" ht="63.75" hidden="1" x14ac:dyDescent="0.2">
      <c r="A103" s="90" t="s">
        <v>100</v>
      </c>
      <c r="B103" s="91" t="s">
        <v>101</v>
      </c>
      <c r="C103" s="92"/>
      <c r="D103" s="319">
        <f>SUM(D104)</f>
        <v>0</v>
      </c>
    </row>
    <row r="104" spans="1:4" s="3" customFormat="1" hidden="1" x14ac:dyDescent="0.2">
      <c r="A104" s="38" t="s">
        <v>32</v>
      </c>
      <c r="B104" s="93" t="s">
        <v>101</v>
      </c>
      <c r="C104" s="93" t="s">
        <v>34</v>
      </c>
      <c r="D104" s="320">
        <f>SUM('№ 6'!F98)</f>
        <v>0</v>
      </c>
    </row>
    <row r="105" spans="1:4" s="3" customFormat="1" ht="25.5" x14ac:dyDescent="0.2">
      <c r="A105" s="60" t="s">
        <v>279</v>
      </c>
      <c r="B105" s="61" t="s">
        <v>253</v>
      </c>
      <c r="C105" s="62"/>
      <c r="D105" s="321">
        <f>D106+D108+D110</f>
        <v>599</v>
      </c>
    </row>
    <row r="106" spans="1:4" s="3" customFormat="1" ht="38.25" hidden="1" x14ac:dyDescent="0.2">
      <c r="A106" s="89" t="s">
        <v>275</v>
      </c>
      <c r="B106" s="74" t="s">
        <v>277</v>
      </c>
      <c r="C106" s="74"/>
      <c r="D106" s="322">
        <f>SUM(D107)</f>
        <v>0</v>
      </c>
    </row>
    <row r="107" spans="1:4" s="3" customFormat="1" hidden="1" x14ac:dyDescent="0.2">
      <c r="A107" s="53" t="s">
        <v>32</v>
      </c>
      <c r="B107" s="75" t="s">
        <v>277</v>
      </c>
      <c r="C107" s="75" t="s">
        <v>34</v>
      </c>
      <c r="D107" s="323">
        <f>SUM('№ 6'!F122)</f>
        <v>0</v>
      </c>
    </row>
    <row r="108" spans="1:4" s="3" customFormat="1" ht="38.25" hidden="1" x14ac:dyDescent="0.2">
      <c r="A108" s="89" t="s">
        <v>276</v>
      </c>
      <c r="B108" s="74" t="s">
        <v>278</v>
      </c>
      <c r="C108" s="74"/>
      <c r="D108" s="322">
        <f>SUM(D109)</f>
        <v>0</v>
      </c>
    </row>
    <row r="109" spans="1:4" s="3" customFormat="1" hidden="1" x14ac:dyDescent="0.2">
      <c r="A109" s="53" t="s">
        <v>32</v>
      </c>
      <c r="B109" s="284" t="s">
        <v>278</v>
      </c>
      <c r="C109" s="75" t="s">
        <v>34</v>
      </c>
      <c r="D109" s="323">
        <f>SUM('№ 6'!F124)</f>
        <v>0</v>
      </c>
    </row>
    <row r="110" spans="1:4" s="3" customFormat="1" ht="25.5" x14ac:dyDescent="0.2">
      <c r="A110" s="73" t="s">
        <v>254</v>
      </c>
      <c r="B110" s="56" t="s">
        <v>126</v>
      </c>
      <c r="C110" s="56"/>
      <c r="D110" s="317">
        <f>SUM(D111)</f>
        <v>599</v>
      </c>
    </row>
    <row r="111" spans="1:4" s="3" customFormat="1" x14ac:dyDescent="0.2">
      <c r="A111" s="53" t="s">
        <v>32</v>
      </c>
      <c r="B111" s="54" t="s">
        <v>126</v>
      </c>
      <c r="C111" s="54" t="s">
        <v>34</v>
      </c>
      <c r="D111" s="317">
        <f>SUM('№ 6'!F126)</f>
        <v>599</v>
      </c>
    </row>
    <row r="112" spans="1:4" s="3" customFormat="1" ht="25.5" x14ac:dyDescent="0.2">
      <c r="A112" s="281" t="s">
        <v>255</v>
      </c>
      <c r="B112" s="282" t="s">
        <v>256</v>
      </c>
      <c r="C112" s="283"/>
      <c r="D112" s="324">
        <f>D113+D116</f>
        <v>1570</v>
      </c>
    </row>
    <row r="113" spans="1:4" s="3" customFormat="1" x14ac:dyDescent="0.2">
      <c r="A113" s="73" t="s">
        <v>257</v>
      </c>
      <c r="B113" s="56" t="s">
        <v>128</v>
      </c>
      <c r="C113" s="56"/>
      <c r="D113" s="317">
        <f>SUM(D114+D115)</f>
        <v>1570</v>
      </c>
    </row>
    <row r="114" spans="1:4" s="3" customFormat="1" x14ac:dyDescent="0.2">
      <c r="A114" s="53" t="s">
        <v>71</v>
      </c>
      <c r="B114" s="54" t="s">
        <v>128</v>
      </c>
      <c r="C114" s="54" t="s">
        <v>72</v>
      </c>
      <c r="D114" s="317">
        <f>SUM('№ 6'!F128)</f>
        <v>1570</v>
      </c>
    </row>
    <row r="115" spans="1:4" s="3" customFormat="1" hidden="1" x14ac:dyDescent="0.2">
      <c r="A115" s="95" t="s">
        <v>71</v>
      </c>
      <c r="B115" s="54" t="s">
        <v>128</v>
      </c>
      <c r="C115" s="54" t="s">
        <v>72</v>
      </c>
      <c r="D115" s="317">
        <f>SUM('№ 6'!F129)</f>
        <v>0</v>
      </c>
    </row>
    <row r="116" spans="1:4" s="3" customFormat="1" ht="51" hidden="1" x14ac:dyDescent="0.2">
      <c r="A116" s="73" t="s">
        <v>129</v>
      </c>
      <c r="B116" s="56" t="s">
        <v>130</v>
      </c>
      <c r="C116" s="56"/>
      <c r="D116" s="309">
        <f>D117</f>
        <v>0</v>
      </c>
    </row>
    <row r="117" spans="1:4" s="3" customFormat="1" hidden="1" x14ac:dyDescent="0.2">
      <c r="A117" s="53" t="s">
        <v>32</v>
      </c>
      <c r="B117" s="54" t="s">
        <v>130</v>
      </c>
      <c r="C117" s="54" t="s">
        <v>34</v>
      </c>
      <c r="D117" s="325">
        <f>SUM('№ 6'!F142)</f>
        <v>0</v>
      </c>
    </row>
    <row r="118" spans="1:4" s="3" customFormat="1" ht="51" hidden="1" x14ac:dyDescent="0.2">
      <c r="A118" s="90" t="s">
        <v>175</v>
      </c>
      <c r="B118" s="37" t="s">
        <v>176</v>
      </c>
      <c r="C118" s="69"/>
      <c r="D118" s="325">
        <f>SUM(D119)</f>
        <v>0</v>
      </c>
    </row>
    <row r="119" spans="1:4" s="3" customFormat="1" hidden="1" x14ac:dyDescent="0.2">
      <c r="A119" s="38" t="s">
        <v>32</v>
      </c>
      <c r="B119" s="69" t="s">
        <v>176</v>
      </c>
      <c r="C119" s="69" t="s">
        <v>34</v>
      </c>
      <c r="D119" s="325">
        <f>SUM('№ 6'!F179)</f>
        <v>0</v>
      </c>
    </row>
    <row r="120" spans="1:4" s="3" customFormat="1" ht="25.5" x14ac:dyDescent="0.2">
      <c r="A120" s="89" t="s">
        <v>177</v>
      </c>
      <c r="B120" s="56" t="s">
        <v>178</v>
      </c>
      <c r="C120" s="54"/>
      <c r="D120" s="304">
        <f>SUM(D121)</f>
        <v>2096.1001099999999</v>
      </c>
    </row>
    <row r="121" spans="1:4" s="3" customFormat="1" x14ac:dyDescent="0.2">
      <c r="A121" s="53" t="s">
        <v>32</v>
      </c>
      <c r="B121" s="54" t="s">
        <v>178</v>
      </c>
      <c r="C121" s="54" t="s">
        <v>34</v>
      </c>
      <c r="D121" s="303">
        <f>SUM('№ 6'!F181)</f>
        <v>2096.1001099999999</v>
      </c>
    </row>
    <row r="122" spans="1:4" s="3" customFormat="1" ht="25.5" hidden="1" x14ac:dyDescent="0.2">
      <c r="A122" s="90" t="s">
        <v>179</v>
      </c>
      <c r="B122" s="37" t="s">
        <v>180</v>
      </c>
      <c r="C122" s="39"/>
      <c r="D122" s="304">
        <f>SUM(D123)</f>
        <v>0</v>
      </c>
    </row>
    <row r="123" spans="1:4" s="3" customFormat="1" hidden="1" x14ac:dyDescent="0.2">
      <c r="A123" s="38" t="s">
        <v>32</v>
      </c>
      <c r="B123" s="69" t="s">
        <v>180</v>
      </c>
      <c r="C123" s="39" t="s">
        <v>34</v>
      </c>
      <c r="D123" s="303">
        <f>SUM('№ 6'!F183)</f>
        <v>0</v>
      </c>
    </row>
    <row r="124" spans="1:4" s="6" customFormat="1" ht="15.75" x14ac:dyDescent="0.25">
      <c r="A124" s="96" t="s">
        <v>258</v>
      </c>
      <c r="B124" s="97" t="s">
        <v>259</v>
      </c>
      <c r="C124" s="98"/>
      <c r="D124" s="326">
        <f>D125+D127+D134++D137+D139+D143+D149+D141+D153+D155+D157+D159+D161+D163+D150+D181+D173+D147+D183+D169+D129+D131+D177+D165+D145+D167+D175+D179+D171</f>
        <v>2947</v>
      </c>
    </row>
    <row r="125" spans="1:4" s="2" customFormat="1" ht="33" customHeight="1" x14ac:dyDescent="0.2">
      <c r="A125" s="28" t="s">
        <v>260</v>
      </c>
      <c r="B125" s="29" t="s">
        <v>25</v>
      </c>
      <c r="C125" s="29"/>
      <c r="D125" s="295">
        <f>D126</f>
        <v>1.8</v>
      </c>
    </row>
    <row r="126" spans="1:4" s="2" customFormat="1" ht="13.5" customHeight="1" x14ac:dyDescent="0.2">
      <c r="A126" s="30" t="s">
        <v>20</v>
      </c>
      <c r="B126" s="31" t="s">
        <v>25</v>
      </c>
      <c r="C126" s="31" t="s">
        <v>21</v>
      </c>
      <c r="D126" s="296">
        <f>SUM('№ 6'!F29)</f>
        <v>1.8</v>
      </c>
    </row>
    <row r="127" spans="1:4" s="2" customFormat="1" ht="38.25" x14ac:dyDescent="0.2">
      <c r="A127" s="28" t="s">
        <v>261</v>
      </c>
      <c r="B127" s="29" t="s">
        <v>27</v>
      </c>
      <c r="C127" s="29"/>
      <c r="D127" s="295">
        <f>D128</f>
        <v>11.4</v>
      </c>
    </row>
    <row r="128" spans="1:4" s="3" customFormat="1" ht="38.25" x14ac:dyDescent="0.2">
      <c r="A128" s="30" t="s">
        <v>20</v>
      </c>
      <c r="B128" s="31" t="s">
        <v>27</v>
      </c>
      <c r="C128" s="31" t="s">
        <v>21</v>
      </c>
      <c r="D128" s="296">
        <f>SUM('№ 6'!F31)</f>
        <v>11.4</v>
      </c>
    </row>
    <row r="129" spans="1:4" s="3" customFormat="1" ht="76.5" hidden="1" x14ac:dyDescent="0.2">
      <c r="A129" s="90" t="s">
        <v>136</v>
      </c>
      <c r="B129" s="36" t="s">
        <v>137</v>
      </c>
      <c r="C129" s="36"/>
      <c r="D129" s="295">
        <f>SUM(D130)</f>
        <v>0</v>
      </c>
    </row>
    <row r="130" spans="1:4" s="3" customFormat="1" hidden="1" x14ac:dyDescent="0.2">
      <c r="A130" s="95" t="s">
        <v>37</v>
      </c>
      <c r="B130" s="39" t="s">
        <v>137</v>
      </c>
      <c r="C130" s="39" t="s">
        <v>33</v>
      </c>
      <c r="D130" s="296">
        <f>SUM('№ 6'!F135)</f>
        <v>0</v>
      </c>
    </row>
    <row r="131" spans="1:4" s="3" customFormat="1" ht="51" hidden="1" x14ac:dyDescent="0.2">
      <c r="A131" s="90" t="s">
        <v>214</v>
      </c>
      <c r="B131" s="36" t="s">
        <v>139</v>
      </c>
      <c r="C131" s="36"/>
      <c r="D131" s="295">
        <f>SUM(D133+D132)</f>
        <v>0</v>
      </c>
    </row>
    <row r="132" spans="1:4" s="3" customFormat="1" hidden="1" x14ac:dyDescent="0.2">
      <c r="A132" s="38" t="s">
        <v>140</v>
      </c>
      <c r="B132" s="39" t="s">
        <v>139</v>
      </c>
      <c r="C132" s="39" t="s">
        <v>141</v>
      </c>
      <c r="D132" s="296">
        <f>SUM('№ 6'!F137)</f>
        <v>0</v>
      </c>
    </row>
    <row r="133" spans="1:4" s="3" customFormat="1" hidden="1" x14ac:dyDescent="0.2">
      <c r="A133" s="95" t="s">
        <v>37</v>
      </c>
      <c r="B133" s="39" t="s">
        <v>139</v>
      </c>
      <c r="C133" s="39" t="s">
        <v>33</v>
      </c>
      <c r="D133" s="296">
        <f>SUM('№ 6'!F138)</f>
        <v>0</v>
      </c>
    </row>
    <row r="134" spans="1:4" s="3" customFormat="1" x14ac:dyDescent="0.2">
      <c r="A134" s="28" t="s">
        <v>262</v>
      </c>
      <c r="B134" s="29" t="s">
        <v>41</v>
      </c>
      <c r="C134" s="29"/>
      <c r="D134" s="295">
        <f>SUM(D135:D136)</f>
        <v>478</v>
      </c>
    </row>
    <row r="135" spans="1:4" s="3" customFormat="1" hidden="1" x14ac:dyDescent="0.2">
      <c r="A135" s="30" t="s">
        <v>35</v>
      </c>
      <c r="B135" s="31" t="s">
        <v>41</v>
      </c>
      <c r="C135" s="31" t="s">
        <v>36</v>
      </c>
      <c r="D135" s="296">
        <f>SUM('№ 6'!F41)</f>
        <v>0</v>
      </c>
    </row>
    <row r="136" spans="1:4" s="3" customFormat="1" x14ac:dyDescent="0.2">
      <c r="A136" s="95" t="s">
        <v>37</v>
      </c>
      <c r="B136" s="31" t="s">
        <v>41</v>
      </c>
      <c r="C136" s="31" t="s">
        <v>33</v>
      </c>
      <c r="D136" s="296">
        <f>SUM('№ 6'!F47)</f>
        <v>478</v>
      </c>
    </row>
    <row r="137" spans="1:4" s="3" customFormat="1" ht="51" hidden="1" x14ac:dyDescent="0.2">
      <c r="A137" s="90" t="s">
        <v>60</v>
      </c>
      <c r="B137" s="37" t="s">
        <v>61</v>
      </c>
      <c r="C137" s="37"/>
      <c r="D137" s="295">
        <f>SUM(D138)</f>
        <v>0</v>
      </c>
    </row>
    <row r="138" spans="1:4" s="3" customFormat="1" hidden="1" x14ac:dyDescent="0.2">
      <c r="A138" s="30" t="s">
        <v>35</v>
      </c>
      <c r="B138" s="39" t="s">
        <v>61</v>
      </c>
      <c r="C138" s="39" t="s">
        <v>36</v>
      </c>
      <c r="D138" s="296">
        <f>SUM('№ 6'!F63)</f>
        <v>0</v>
      </c>
    </row>
    <row r="139" spans="1:4" s="2" customFormat="1" ht="56.25" hidden="1" customHeight="1" x14ac:dyDescent="0.2">
      <c r="A139" s="28" t="s">
        <v>263</v>
      </c>
      <c r="B139" s="29" t="s">
        <v>264</v>
      </c>
      <c r="C139" s="29"/>
      <c r="D139" s="297">
        <f>D140</f>
        <v>0</v>
      </c>
    </row>
    <row r="140" spans="1:4" s="2" customFormat="1" hidden="1" x14ac:dyDescent="0.2">
      <c r="A140" s="30" t="s">
        <v>32</v>
      </c>
      <c r="B140" s="31" t="s">
        <v>264</v>
      </c>
      <c r="C140" s="31" t="s">
        <v>34</v>
      </c>
      <c r="D140" s="298"/>
    </row>
    <row r="141" spans="1:4" s="2" customFormat="1" ht="25.5" x14ac:dyDescent="0.2">
      <c r="A141" s="40" t="s">
        <v>265</v>
      </c>
      <c r="B141" s="29" t="s">
        <v>113</v>
      </c>
      <c r="C141" s="29"/>
      <c r="D141" s="297">
        <f>D142</f>
        <v>5</v>
      </c>
    </row>
    <row r="142" spans="1:4" s="3" customFormat="1" x14ac:dyDescent="0.2">
      <c r="A142" s="289" t="s">
        <v>32</v>
      </c>
      <c r="B142" s="102" t="s">
        <v>113</v>
      </c>
      <c r="C142" s="102" t="s">
        <v>34</v>
      </c>
      <c r="D142" s="327">
        <f>SUM('№ 6'!F109+'№ 6'!F188)</f>
        <v>5</v>
      </c>
    </row>
    <row r="143" spans="1:4" s="3" customFormat="1" ht="25.5" hidden="1" x14ac:dyDescent="0.2">
      <c r="A143" s="89" t="s">
        <v>281</v>
      </c>
      <c r="B143" s="74" t="s">
        <v>282</v>
      </c>
      <c r="C143" s="75"/>
      <c r="D143" s="328">
        <f>SUM(D144)</f>
        <v>0</v>
      </c>
    </row>
    <row r="144" spans="1:4" s="3" customFormat="1" hidden="1" x14ac:dyDescent="0.2">
      <c r="A144" s="53" t="s">
        <v>140</v>
      </c>
      <c r="B144" s="291" t="s">
        <v>282</v>
      </c>
      <c r="C144" s="75" t="s">
        <v>141</v>
      </c>
      <c r="D144" s="329">
        <f>SUM('№ 6'!F150)</f>
        <v>0</v>
      </c>
    </row>
    <row r="145" spans="1:4" s="3" customFormat="1" ht="51" hidden="1" x14ac:dyDescent="0.2">
      <c r="A145" s="290" t="s">
        <v>62</v>
      </c>
      <c r="B145" s="94" t="s">
        <v>63</v>
      </c>
      <c r="C145" s="94"/>
      <c r="D145" s="307">
        <f>SUM(D146)</f>
        <v>0</v>
      </c>
    </row>
    <row r="146" spans="1:4" s="3" customFormat="1" hidden="1" x14ac:dyDescent="0.2">
      <c r="A146" s="38" t="s">
        <v>32</v>
      </c>
      <c r="B146" s="39" t="s">
        <v>63</v>
      </c>
      <c r="C146" s="39" t="s">
        <v>34</v>
      </c>
      <c r="D146" s="298">
        <f>SUM('№ 6'!F65)</f>
        <v>0</v>
      </c>
    </row>
    <row r="147" spans="1:4" s="3" customFormat="1" ht="25.5" hidden="1" x14ac:dyDescent="0.2">
      <c r="A147" s="68" t="s">
        <v>266</v>
      </c>
      <c r="B147" s="36" t="s">
        <v>131</v>
      </c>
      <c r="C147" s="36"/>
      <c r="D147" s="297">
        <f>SUM(D148)</f>
        <v>0</v>
      </c>
    </row>
    <row r="148" spans="1:4" s="3" customFormat="1" hidden="1" x14ac:dyDescent="0.2">
      <c r="A148" s="38" t="s">
        <v>32</v>
      </c>
      <c r="B148" s="39" t="s">
        <v>131</v>
      </c>
      <c r="C148" s="39" t="s">
        <v>34</v>
      </c>
      <c r="D148" s="298">
        <f>SUM('№ 6'!F144)</f>
        <v>0</v>
      </c>
    </row>
    <row r="149" spans="1:4" s="2" customFormat="1" ht="51" hidden="1" x14ac:dyDescent="0.2">
      <c r="A149" s="40" t="s">
        <v>102</v>
      </c>
      <c r="B149" s="41" t="s">
        <v>103</v>
      </c>
      <c r="C149" s="29"/>
      <c r="D149" s="297">
        <f>D152</f>
        <v>0</v>
      </c>
    </row>
    <row r="150" spans="1:4" s="2" customFormat="1" ht="51" hidden="1" x14ac:dyDescent="0.2">
      <c r="A150" s="68" t="s">
        <v>104</v>
      </c>
      <c r="B150" s="99" t="s">
        <v>105</v>
      </c>
      <c r="C150" s="29"/>
      <c r="D150" s="297">
        <f>D151</f>
        <v>0</v>
      </c>
    </row>
    <row r="151" spans="1:4" s="2" customFormat="1" hidden="1" x14ac:dyDescent="0.2">
      <c r="A151" s="95" t="s">
        <v>71</v>
      </c>
      <c r="B151" s="100" t="s">
        <v>105</v>
      </c>
      <c r="C151" s="31" t="s">
        <v>72</v>
      </c>
      <c r="D151" s="298">
        <f>SUM('№ 6'!F102)</f>
        <v>0</v>
      </c>
    </row>
    <row r="152" spans="1:4" s="3" customFormat="1" hidden="1" x14ac:dyDescent="0.2">
      <c r="A152" s="30" t="s">
        <v>71</v>
      </c>
      <c r="B152" s="43" t="s">
        <v>103</v>
      </c>
      <c r="C152" s="31" t="s">
        <v>72</v>
      </c>
      <c r="D152" s="298">
        <f>SUM('№ 6'!F100)</f>
        <v>0</v>
      </c>
    </row>
    <row r="153" spans="1:4" s="2" customFormat="1" ht="51" hidden="1" x14ac:dyDescent="0.2">
      <c r="A153" s="40" t="s">
        <v>146</v>
      </c>
      <c r="B153" s="29" t="s">
        <v>147</v>
      </c>
      <c r="C153" s="29"/>
      <c r="D153" s="297">
        <f>D154</f>
        <v>0</v>
      </c>
    </row>
    <row r="154" spans="1:4" s="2" customFormat="1" hidden="1" x14ac:dyDescent="0.2">
      <c r="A154" s="30" t="s">
        <v>71</v>
      </c>
      <c r="B154" s="31" t="s">
        <v>147</v>
      </c>
      <c r="C154" s="31" t="s">
        <v>72</v>
      </c>
      <c r="D154" s="298">
        <f>SUM('№ 6'!F146)</f>
        <v>0</v>
      </c>
    </row>
    <row r="155" spans="1:4" s="1" customFormat="1" ht="51" hidden="1" x14ac:dyDescent="0.2">
      <c r="A155" s="40" t="s">
        <v>148</v>
      </c>
      <c r="B155" s="29" t="s">
        <v>149</v>
      </c>
      <c r="C155" s="29"/>
      <c r="D155" s="297">
        <f>D156</f>
        <v>0</v>
      </c>
    </row>
    <row r="156" spans="1:4" s="3" customFormat="1" hidden="1" x14ac:dyDescent="0.2">
      <c r="A156" s="30" t="s">
        <v>71</v>
      </c>
      <c r="B156" s="31" t="s">
        <v>149</v>
      </c>
      <c r="C156" s="31" t="s">
        <v>72</v>
      </c>
      <c r="D156" s="298">
        <f>SUM('№ 6'!F148)</f>
        <v>0</v>
      </c>
    </row>
    <row r="157" spans="1:4" s="1" customFormat="1" ht="25.5" x14ac:dyDescent="0.2">
      <c r="A157" s="40" t="s">
        <v>192</v>
      </c>
      <c r="B157" s="29" t="s">
        <v>193</v>
      </c>
      <c r="C157" s="29"/>
      <c r="D157" s="297">
        <f>D158</f>
        <v>2450.8000000000002</v>
      </c>
    </row>
    <row r="158" spans="1:4" s="3" customFormat="1" ht="24" customHeight="1" x14ac:dyDescent="0.2">
      <c r="A158" s="53" t="s">
        <v>71</v>
      </c>
      <c r="B158" s="31" t="s">
        <v>193</v>
      </c>
      <c r="C158" s="31" t="s">
        <v>72</v>
      </c>
      <c r="D158" s="298">
        <f>SUM('№ 6'!F196)</f>
        <v>2450.8000000000002</v>
      </c>
    </row>
    <row r="159" spans="1:4" s="1" customFormat="1" ht="51" hidden="1" x14ac:dyDescent="0.2">
      <c r="A159" s="40" t="s">
        <v>150</v>
      </c>
      <c r="B159" s="29" t="s">
        <v>151</v>
      </c>
      <c r="C159" s="29"/>
      <c r="D159" s="297">
        <f>D160</f>
        <v>0</v>
      </c>
    </row>
    <row r="160" spans="1:4" s="3" customFormat="1" hidden="1" x14ac:dyDescent="0.2">
      <c r="A160" s="30" t="s">
        <v>71</v>
      </c>
      <c r="B160" s="31" t="s">
        <v>151</v>
      </c>
      <c r="C160" s="31" t="s">
        <v>72</v>
      </c>
      <c r="D160" s="298">
        <f>SUM('№ 6'!F152)</f>
        <v>0</v>
      </c>
    </row>
    <row r="161" spans="1:4" s="3" customFormat="1" ht="38.25" hidden="1" x14ac:dyDescent="0.2">
      <c r="A161" s="68" t="s">
        <v>194</v>
      </c>
      <c r="B161" s="37" t="s">
        <v>195</v>
      </c>
      <c r="C161" s="37"/>
      <c r="D161" s="299">
        <f>SUM(D162)</f>
        <v>0</v>
      </c>
    </row>
    <row r="162" spans="1:4" s="3" customFormat="1" hidden="1" x14ac:dyDescent="0.2">
      <c r="A162" s="95" t="s">
        <v>71</v>
      </c>
      <c r="B162" s="69" t="s">
        <v>195</v>
      </c>
      <c r="C162" s="69" t="s">
        <v>72</v>
      </c>
      <c r="D162" s="330">
        <f>SUM('№ 6'!F198)</f>
        <v>0</v>
      </c>
    </row>
    <row r="163" spans="1:4" s="1" customFormat="1" ht="25.5" hidden="1" x14ac:dyDescent="0.2">
      <c r="A163" s="40" t="s">
        <v>267</v>
      </c>
      <c r="B163" s="29" t="s">
        <v>109</v>
      </c>
      <c r="C163" s="29"/>
      <c r="D163" s="297">
        <f>D164</f>
        <v>0</v>
      </c>
    </row>
    <row r="164" spans="1:4" s="3" customFormat="1" hidden="1" x14ac:dyDescent="0.2">
      <c r="A164" s="101" t="s">
        <v>71</v>
      </c>
      <c r="B164" s="102" t="s">
        <v>109</v>
      </c>
      <c r="C164" s="102" t="s">
        <v>72</v>
      </c>
      <c r="D164" s="327">
        <f>SUM('№ 6'!F105)</f>
        <v>0</v>
      </c>
    </row>
    <row r="165" spans="1:4" s="3" customFormat="1" ht="63.75" hidden="1" x14ac:dyDescent="0.2">
      <c r="A165" s="89" t="s">
        <v>67</v>
      </c>
      <c r="B165" s="56" t="s">
        <v>68</v>
      </c>
      <c r="C165" s="56"/>
      <c r="D165" s="304">
        <f>SUM(D166)</f>
        <v>0</v>
      </c>
    </row>
    <row r="166" spans="1:4" s="3" customFormat="1" hidden="1" x14ac:dyDescent="0.2">
      <c r="A166" s="53" t="s">
        <v>32</v>
      </c>
      <c r="B166" s="54" t="s">
        <v>68</v>
      </c>
      <c r="C166" s="54" t="s">
        <v>34</v>
      </c>
      <c r="D166" s="303">
        <f>SUM('№ 6'!F67)</f>
        <v>0</v>
      </c>
    </row>
    <row r="167" spans="1:4" s="3" customFormat="1" ht="63.75" hidden="1" x14ac:dyDescent="0.2">
      <c r="A167" s="89" t="s">
        <v>69</v>
      </c>
      <c r="B167" s="54" t="s">
        <v>70</v>
      </c>
      <c r="C167" s="54"/>
      <c r="D167" s="304">
        <f>SUM(D168)</f>
        <v>0</v>
      </c>
    </row>
    <row r="168" spans="1:4" s="3" customFormat="1" hidden="1" x14ac:dyDescent="0.2">
      <c r="A168" s="95" t="s">
        <v>71</v>
      </c>
      <c r="B168" s="54" t="s">
        <v>70</v>
      </c>
      <c r="C168" s="54" t="s">
        <v>72</v>
      </c>
      <c r="D168" s="303">
        <f>SUM('№ 6'!F69)</f>
        <v>0</v>
      </c>
    </row>
    <row r="169" spans="1:4" s="3" customFormat="1" ht="63.75" hidden="1" x14ac:dyDescent="0.2">
      <c r="A169" s="89" t="s">
        <v>132</v>
      </c>
      <c r="B169" s="56" t="s">
        <v>133</v>
      </c>
      <c r="C169" s="56"/>
      <c r="D169" s="319">
        <f>SUM(D170)</f>
        <v>0</v>
      </c>
    </row>
    <row r="170" spans="1:4" s="3" customFormat="1" hidden="1" x14ac:dyDescent="0.2">
      <c r="A170" s="80" t="s">
        <v>32</v>
      </c>
      <c r="B170" s="54" t="s">
        <v>133</v>
      </c>
      <c r="C170" s="54" t="s">
        <v>34</v>
      </c>
      <c r="D170" s="320">
        <f>SUM('№ 6'!F131)</f>
        <v>0</v>
      </c>
    </row>
    <row r="171" spans="1:4" s="3" customFormat="1" ht="63.75" hidden="1" x14ac:dyDescent="0.2">
      <c r="A171" s="90" t="s">
        <v>268</v>
      </c>
      <c r="B171" s="103" t="s">
        <v>213</v>
      </c>
      <c r="C171" s="37"/>
      <c r="D171" s="320">
        <f>SUM(D172)</f>
        <v>0</v>
      </c>
    </row>
    <row r="172" spans="1:4" s="3" customFormat="1" hidden="1" x14ac:dyDescent="0.2">
      <c r="A172" s="95" t="s">
        <v>37</v>
      </c>
      <c r="B172" s="104" t="s">
        <v>213</v>
      </c>
      <c r="C172" s="69" t="s">
        <v>33</v>
      </c>
      <c r="D172" s="320">
        <f>SUM('№ 6'!F133)</f>
        <v>0</v>
      </c>
    </row>
    <row r="173" spans="1:4" s="3" customFormat="1" ht="51" hidden="1" x14ac:dyDescent="0.2">
      <c r="A173" s="65" t="s">
        <v>269</v>
      </c>
      <c r="B173" s="66" t="s">
        <v>270</v>
      </c>
      <c r="C173" s="66"/>
      <c r="D173" s="309">
        <f>SUM(D174)</f>
        <v>0</v>
      </c>
    </row>
    <row r="174" spans="1:4" s="3" customFormat="1" hidden="1" x14ac:dyDescent="0.2">
      <c r="A174" s="53" t="s">
        <v>32</v>
      </c>
      <c r="B174" s="67" t="s">
        <v>270</v>
      </c>
      <c r="C174" s="67" t="s">
        <v>34</v>
      </c>
      <c r="D174" s="310"/>
    </row>
    <row r="175" spans="1:4" s="3" customFormat="1" ht="25.5" hidden="1" x14ac:dyDescent="0.2">
      <c r="A175" s="65" t="s">
        <v>90</v>
      </c>
      <c r="B175" s="66" t="s">
        <v>271</v>
      </c>
      <c r="C175" s="66"/>
      <c r="D175" s="311">
        <f>SUM(D176)</f>
        <v>0</v>
      </c>
    </row>
    <row r="176" spans="1:4" s="3" customFormat="1" hidden="1" x14ac:dyDescent="0.2">
      <c r="A176" s="53" t="s">
        <v>32</v>
      </c>
      <c r="B176" s="67" t="s">
        <v>271</v>
      </c>
      <c r="C176" s="67" t="s">
        <v>34</v>
      </c>
      <c r="D176" s="310"/>
    </row>
    <row r="177" spans="1:4" s="3" customFormat="1" ht="63.75" hidden="1" x14ac:dyDescent="0.2">
      <c r="A177" s="90" t="s">
        <v>142</v>
      </c>
      <c r="B177" s="103" t="s">
        <v>143</v>
      </c>
      <c r="C177" s="56"/>
      <c r="D177" s="311">
        <f>SUM(D178)</f>
        <v>0</v>
      </c>
    </row>
    <row r="178" spans="1:4" s="3" customFormat="1" hidden="1" x14ac:dyDescent="0.2">
      <c r="A178" s="95" t="s">
        <v>37</v>
      </c>
      <c r="B178" s="104" t="s">
        <v>143</v>
      </c>
      <c r="C178" s="54" t="s">
        <v>33</v>
      </c>
      <c r="D178" s="310"/>
    </row>
    <row r="179" spans="1:4" s="3" customFormat="1" ht="63.75" hidden="1" x14ac:dyDescent="0.2">
      <c r="A179" s="90" t="s">
        <v>144</v>
      </c>
      <c r="B179" s="103" t="s">
        <v>145</v>
      </c>
      <c r="C179" s="56"/>
      <c r="D179" s="311">
        <f>SUM(D180)</f>
        <v>0</v>
      </c>
    </row>
    <row r="180" spans="1:4" s="3" customFormat="1" hidden="1" x14ac:dyDescent="0.2">
      <c r="A180" s="95" t="s">
        <v>37</v>
      </c>
      <c r="B180" s="104" t="s">
        <v>145</v>
      </c>
      <c r="C180" s="54" t="s">
        <v>33</v>
      </c>
      <c r="D180" s="310"/>
    </row>
    <row r="181" spans="1:4" s="3" customFormat="1" ht="25.5" hidden="1" x14ac:dyDescent="0.2">
      <c r="A181" s="73" t="s">
        <v>272</v>
      </c>
      <c r="B181" s="56" t="s">
        <v>51</v>
      </c>
      <c r="C181" s="54"/>
      <c r="D181" s="304">
        <f>D182</f>
        <v>0</v>
      </c>
    </row>
    <row r="182" spans="1:4" s="3" customFormat="1" ht="12.75" hidden="1" customHeight="1" x14ac:dyDescent="0.2">
      <c r="A182" s="53" t="s">
        <v>32</v>
      </c>
      <c r="B182" s="54" t="s">
        <v>51</v>
      </c>
      <c r="C182" s="54" t="s">
        <v>34</v>
      </c>
      <c r="D182" s="303">
        <f>SUM('№ 6'!F52)</f>
        <v>0</v>
      </c>
    </row>
    <row r="183" spans="1:4" s="3" customFormat="1" ht="45.75" hidden="1" customHeight="1" x14ac:dyDescent="0.2">
      <c r="A183" s="73" t="s">
        <v>48</v>
      </c>
      <c r="B183" s="56" t="s">
        <v>49</v>
      </c>
      <c r="C183" s="56"/>
      <c r="D183" s="304">
        <f>SUM(D184)</f>
        <v>0</v>
      </c>
    </row>
    <row r="184" spans="1:4" s="3" customFormat="1" ht="12.75" hidden="1" customHeight="1" x14ac:dyDescent="0.2">
      <c r="A184" s="53" t="s">
        <v>32</v>
      </c>
      <c r="B184" s="54" t="s">
        <v>49</v>
      </c>
      <c r="C184" s="54" t="s">
        <v>33</v>
      </c>
      <c r="D184" s="303">
        <f>SUM('№ 6'!F50)</f>
        <v>0</v>
      </c>
    </row>
    <row r="185" spans="1:4" s="2" customFormat="1" ht="15.75" customHeight="1" x14ac:dyDescent="0.25">
      <c r="A185" s="352" t="s">
        <v>200</v>
      </c>
      <c r="B185" s="352"/>
      <c r="C185" s="352"/>
      <c r="D185" s="331">
        <f>D124+D24</f>
        <v>39526.330110000003</v>
      </c>
    </row>
  </sheetData>
  <mergeCells count="19">
    <mergeCell ref="A12:D12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11:D11"/>
    <mergeCell ref="A185:C185"/>
    <mergeCell ref="A13:D13"/>
    <mergeCell ref="A14:D14"/>
    <mergeCell ref="A16:D16"/>
    <mergeCell ref="A17:D17"/>
    <mergeCell ref="A18:D18"/>
    <mergeCell ref="A19:D19"/>
  </mergeCells>
  <pageMargins left="0.74803149606299213" right="0.31496062992125984" top="0.55118110236220474" bottom="0.35433070866141736" header="0.51181102362204722" footer="0.19685039370078741"/>
  <pageSetup paperSize="9" scale="77" fitToHeight="6" orientation="portrait" verticalDpi="0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№ 4</vt:lpstr>
      <vt:lpstr>№ 6</vt:lpstr>
      <vt:lpstr>№ 8</vt:lpstr>
      <vt:lpstr>'№ 4'!Print_Titles</vt:lpstr>
      <vt:lpstr>'№ 6'!Print_Titles</vt:lpstr>
      <vt:lpstr>'№ 8'!Print_Titles</vt:lpstr>
      <vt:lpstr>'№ 4'!Заголовки_для_печати</vt:lpstr>
      <vt:lpstr>'№ 6'!Заголовки_для_печати</vt:lpstr>
      <vt:lpstr>'№ 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2025-03-19T08:57:42Z</cp:lastPrinted>
  <dcterms:created xsi:type="dcterms:W3CDTF">2023-11-10T11:35:03Z</dcterms:created>
  <dcterms:modified xsi:type="dcterms:W3CDTF">2025-03-19T08:57:45Z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B9DD2200862546E680EB6EFFB4DD808E_12</vt:lpwstr>
  </property>
  <property fmtid="{D5CDD505-2E9C-101B-9397-08002B2CF9AE}" pid="3" name="KSOProductBuildVer">
    <vt:lpwstr>1049-12.2.0.13292</vt:lpwstr>
  </property>
</Properties>
</file>