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<sst xmlns="http://schemas.openxmlformats.org/spreadsheetml/2006/main" count="616" uniqueCount="175">
  <si>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</si>
  <si>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</si>
  <si>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</si>
  <si>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</si>
  <si>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</si>
  <si>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</si>
  <si>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</si>
  <si>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</si>
  <si>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</si>
  <si>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</si>
  <si>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</si>
  <si>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</si>
  <si>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</si>
  <si>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</si>
  <si>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</si>
  <si>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</si>
  <si>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</si>
  <si>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</si>
  <si>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</si>
  <si>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</si>
  <si>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</si>
  <si>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</si>
  <si>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</si>
  <si>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</si>
  <si>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</si>
  <si>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</si>
  <si>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</si>
  <si>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</si>
  <si>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</si>
  <si>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</si>
  <si>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</si>
  <si>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</si>
  <si>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</si>
  <si>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</si>
  <si>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</si>
  <si>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</si>
  <si>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</si>
  <si>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</si>
  <si>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</si>
  <si>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</si>
  <si>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</si>
  <si>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</si>
  <si>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</si>
  <si>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</si>
  <si>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</si>
  <si>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</si>
  <si>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</si>
  <si>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</si>
  <si>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</si>
  <si>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</si>
  <si>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</si>
  <si>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</si>
  <si>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</si>
  <si>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</si>
  <si>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</si>
  <si>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</si>
  <si>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</si>
  <si>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</si>
  <si>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</si>
  <si>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</si>
  <si>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</si>
  <si>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</si>
  <si>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</si>
  <si>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</si>
  <si>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</si>
  <si>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</si>
  <si>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</si>
  <si>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</si>
  <si>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</si>
  <si>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</si>
  <si>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</si>
  <si>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</si>
  <si>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</si>
  <si>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</si>
  <si>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</si>
  <si>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</si>
  <si>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</si>
  <si>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</si>
  <si>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</si>
  <si>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</si>
  <si>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</si>
  <si>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</si>
  <si>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</si>
  <si>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</si>
  <si>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</si>
  <si>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</si>
  <si>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</si>
  <si>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</si>
  <si>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</si>
  <si>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</si>
  <si>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</si>
  <si>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</si>
  <si>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</si>
  <si>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</si>
  <si>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</si>
  <si>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</si>
  <si>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</si>
  <si>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</si>
  <si>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</si>
  <si>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</si>
  <si>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</si>
  <si>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</si>
  <si>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</si>
  <si>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20000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</si>
  <si>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</si>
  <si>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</si>
  <si>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</si>
  <si>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</si>
  <si>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</si>
  <si>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</si>
  <si>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</si>
  <si>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</si>
  <si>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</si>
  <si>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</si>
  <si>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</si>
  <si>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</si>
  <si>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</si>
  <si>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</si>
  <si>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тыс.руб.</t>
  </si>
  <si>
    <t>25555</t>
  </si>
  <si>
    <t>23051</t>
  </si>
  <si>
    <t>Доходы от возмещения ущерба при возникновении страховых случаев</t>
  </si>
  <si>
    <t>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</si>
  <si>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</si>
  <si>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</si>
  <si>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</si>
  <si>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</si>
  <si>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</si>
  <si>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</si>
  <si>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</si>
  <si>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</si>
  <si>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</si>
  <si>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</si>
  <si>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</si>
  <si>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</si>
  <si>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</si>
  <si>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</si>
  <si>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</si>
  <si>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</si>
  <si>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9235</t>
  </si>
  <si>
    <t>Субсидия на софинансирование мероприятий по ликвидации несанкционированных свалок</t>
  </si>
  <si>
    <t>9236</t>
  </si>
  <si>
    <t>Субсидия на обеспечение мероприятий по оборудованию контейнерных площадок для накопления твердых коммунальных отходов</t>
  </si>
  <si>
    <t>9237</t>
  </si>
  <si>
    <t>Субсидия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</t>
  </si>
  <si>
    <t>9157</t>
  </si>
  <si>
    <t>Субсидии на 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</t>
  </si>
  <si>
    <t>20300</t>
  </si>
  <si>
    <t>Субсидии на 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</si>
  <si>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20303</t>
  </si>
  <si>
    <t>Субсидии на обеспечение мероприятий по модернизации систем коммунальной инфраструктуры за счет средств областного бюджета</t>
  </si>
  <si>
    <t>9094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</si>
  <si>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территории</t>
  </si>
  <si>
    <r>
      <t>Субвенция на  осуществление полномочий по первичному</t>
    </r>
    <r>
      <rPr>
        <i/>
        <sz val="10"/>
        <rFont val="Arial"/>
        <family val="2"/>
      </rPr>
      <t xml:space="preserve"> воинскому учету </t>
    </r>
    <r>
      <rPr>
        <sz val="10"/>
        <rFont val="Arial"/>
        <family val="2"/>
      </rPr>
      <t>на территориях, где отсутствуют военные комиссариаты</t>
    </r>
  </si>
  <si>
    <t>9252</t>
  </si>
  <si>
    <t>Субсидия на поддержку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</si>
  <si>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20216</t>
  </si>
  <si>
    <t>9233</t>
  </si>
  <si>
    <r>
      <t>Субсидии на софинансирование мероприятий</t>
    </r>
    <r>
      <rPr>
        <sz val="10"/>
        <color indexed="62"/>
        <rFont val="Arial Cyr"/>
        <family val="0"/>
      </rPr>
      <t xml:space="preserve"> по приобретению и установке</t>
    </r>
    <r>
      <rPr>
        <sz val="10"/>
        <rFont val="Arial Cyr"/>
        <family val="0"/>
      </rPr>
      <t xml:space="preserve"> групповых резервуарных установок сжиженных углеводородных газов</t>
    </r>
  </si>
  <si>
    <t>49001</t>
  </si>
  <si>
    <t>Иные межбюджетные трансферты на реализацию дополнительных мероприятий, направленных на снижение напряженности на рынке труда субъектов РФ, за счет средств резервного фонда Правительства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</si>
  <si>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</si>
  <si>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19999</t>
  </si>
  <si>
    <t>9159</t>
  </si>
  <si>
    <t>ДОТАЦИЯ за достижение наилучших значений показателей по итогам областного конкурса "Лучшее поселение Псковской области"</t>
  </si>
  <si>
    <t>Приложение №1</t>
  </si>
  <si>
    <t>к Решению Собрания депутатов городского поселения "Пушкиногорье"</t>
  </si>
  <si>
    <t>Об исполнении бюджета муниципального образования "Пушкиногорье"</t>
  </si>
  <si>
    <t>Исполнение доходной части бюджета муниципального образования</t>
  </si>
  <si>
    <t>% исполнения</t>
  </si>
  <si>
    <t>"-" невыпол-нено;"+" перевып.</t>
  </si>
  <si>
    <t>за 2022 год"</t>
  </si>
  <si>
    <t>"Пушкиногорье" за 2022 год</t>
  </si>
  <si>
    <t>Уточненный годовой план на 01.01.2023г.</t>
  </si>
  <si>
    <t>Исполнено по состоянию на 01.01.2023г.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</si>
</sst>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#,##0.0;[Red]#,##0.0"/>
    <numFmt numFmtId="174" formatCode="#,##0.0"/>
    <numFmt numFmtId="175" formatCode="#,##0.00;[Red]#,##0.00"/>
    <numFmt numFmtId="176" formatCode="#,##0.000;[Red]#,##0.000"/>
    <numFmt numFmtId="177" formatCode="#,##0.0000;[Red]#,##0.0000"/>
    <numFmt numFmtId="178" formatCode="#,##0.00000;[Red]#,##0.00000"/>
    <numFmt numFmtId="179" formatCode="#,##0.00000"/>
    <numFmt numFmtId="180" formatCode="_-* #,##0.0_р_._-;\-* #,##0.0_р_._-;_-* &quot;-&quot;?_р_._-;_-@_-"/>
    <numFmt numFmtId="181" formatCode="_-* #,##0.00000_р_._-;\-* #,##0.00000_р_._-;_-* &quot;-&quot;?_р_._-;_-@_-"/>
    <numFmt numFmtId="182" formatCode="_-* #,##0.00000_р_._-;\-* #,##0.00000_р_._-;_-* &quot;-&quot;?????_р_._-;_-@_-"/>
    <numFmt numFmtId="183" formatCode="_-* #,##0.000000_р_._-;\-* #,##0.0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_-* #,##0.0_р_._-;\-* #,##0.0_р_._-;_-* &quot;-&quot;?????_р_._-;_-@_-"/>
    <numFmt numFmtId="188" formatCode="#,##0.00000_ ;\-#,##0.00000\ "/>
  </numFmts>
  <fonts count="52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i/>
      <sz val="10"/>
      <name val="Arial"/>
      <family val="2"/>
    </font>
    <font>
      <sz val="10"/>
      <color indexed="62"/>
      <name val="Arial Cyr"/>
      <family val="0"/>
    </font>
    <font>
      <sz val="10"/>
      <name val="Bookman Old Style"/>
      <family val="1"/>
    </font>
    <font>
      <sz val="10"/>
      <color indexed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justify"/>
    </xf>
    <xf numFmtId="49" fontId="5" fillId="0" borderId="11" xfId="0" applyNumberFormat="1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vertical="justify"/>
    </xf>
    <xf numFmtId="49" fontId="5" fillId="0" borderId="13" xfId="0" applyNumberFormat="1" applyFont="1" applyFill="1" applyBorder="1" applyAlignment="1">
      <alignment horizontal="center" vertical="justify"/>
    </xf>
    <xf numFmtId="49" fontId="5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vertical="justify"/>
    </xf>
    <xf numFmtId="49" fontId="5" fillId="0" borderId="15" xfId="0" applyNumberFormat="1" applyFont="1" applyFill="1" applyBorder="1" applyAlignment="1">
      <alignment horizontal="center" vertical="justify"/>
    </xf>
    <xf numFmtId="0" fontId="6" fillId="0" borderId="0" xfId="0" applyFont="1" applyFill="1" applyAlignment="1">
      <alignment wrapText="1"/>
    </xf>
    <xf numFmtId="0" fontId="3" fillId="0" borderId="12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justify" wrapText="1"/>
    </xf>
    <xf numFmtId="49" fontId="0" fillId="0" borderId="13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8" fillId="0" borderId="15" xfId="0" applyFont="1" applyFill="1" applyBorder="1" applyAlignment="1">
      <alignment horizontal="center" vertical="justify" wrapText="1"/>
    </xf>
    <xf numFmtId="181" fontId="4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9" fontId="0" fillId="0" borderId="15" xfId="0" applyNumberFormat="1" applyFont="1" applyFill="1" applyBorder="1" applyAlignment="1">
      <alignment horizontal="center" vertical="justify"/>
    </xf>
    <xf numFmtId="49" fontId="51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ill="1" applyBorder="1" applyAlignment="1">
      <alignment horizontal="center" vertical="justify"/>
    </xf>
    <xf numFmtId="49" fontId="0" fillId="0" borderId="14" xfId="0" applyNumberFormat="1" applyFill="1" applyBorder="1" applyAlignment="1">
      <alignment horizontal="center" vertical="justify"/>
    </xf>
    <xf numFmtId="49" fontId="0" fillId="0" borderId="10" xfId="0" applyNumberFormat="1" applyFill="1" applyBorder="1" applyAlignment="1">
      <alignment horizontal="center" vertical="justify"/>
    </xf>
    <xf numFmtId="49" fontId="0" fillId="0" borderId="11" xfId="0" applyNumberFormat="1" applyFill="1" applyBorder="1" applyAlignment="1">
      <alignment horizontal="center" vertical="justify"/>
    </xf>
    <xf numFmtId="187" fontId="6" fillId="0" borderId="12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/>
    </xf>
    <xf numFmtId="187" fontId="6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 horizontal="right"/>
    </xf>
    <xf numFmtId="187" fontId="6" fillId="0" borderId="15" xfId="0" applyNumberFormat="1" applyFont="1" applyFill="1" applyBorder="1" applyAlignment="1">
      <alignment horizontal="right"/>
    </xf>
    <xf numFmtId="187" fontId="6" fillId="0" borderId="15" xfId="0" applyNumberFormat="1" applyFont="1" applyFill="1" applyBorder="1" applyAlignment="1">
      <alignment wrapText="1"/>
    </xf>
    <xf numFmtId="187" fontId="6" fillId="0" borderId="12" xfId="0" applyNumberFormat="1" applyFont="1" applyFill="1" applyBorder="1" applyAlignment="1">
      <alignment wrapText="1"/>
    </xf>
    <xf numFmtId="187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53" applyFont="1" applyBorder="1" applyAlignment="1">
      <alignment horizontal="right"/>
      <protection/>
    </xf>
    <xf numFmtId="0" fontId="12" fillId="0" borderId="0" xfId="0" applyFont="1" applyAlignment="1">
      <alignment/>
    </xf>
    <xf numFmtId="0" fontId="13" fillId="0" borderId="0" xfId="53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180" fontId="15" fillId="0" borderId="0" xfId="0" applyNumberFormat="1" applyFont="1" applyFill="1" applyAlignment="1">
      <alignment horizontal="right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7" xfId="5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16" fillId="0" borderId="13" xfId="0" applyNumberFormat="1" applyFont="1" applyFill="1" applyBorder="1" applyAlignment="1">
      <alignment horizontal="center" vertical="justify" wrapText="1"/>
    </xf>
    <xf numFmtId="49" fontId="16" fillId="0" borderId="14" xfId="0" applyNumberFormat="1" applyFont="1" applyFill="1" applyBorder="1" applyAlignment="1">
      <alignment horizontal="center" vertical="justify" wrapText="1"/>
    </xf>
    <xf numFmtId="49" fontId="16" fillId="0" borderId="15" xfId="0" applyNumberFormat="1" applyFont="1" applyFill="1" applyBorder="1" applyAlignment="1">
      <alignment horizontal="center" vertical="justify" wrapText="1"/>
    </xf>
    <xf numFmtId="174" fontId="3" fillId="0" borderId="12" xfId="0" applyNumberFormat="1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9" fillId="0" borderId="12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70">
      <selection activeCell="G104" sqref="G104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7.7109375" style="1" customWidth="1"/>
    <col min="4" max="4" width="5.28125" style="1" customWidth="1"/>
    <col min="5" max="5" width="6.140625" style="1" customWidth="1"/>
    <col min="6" max="6" width="5.140625" style="1" customWidth="1"/>
    <col min="7" max="7" width="64.57421875" style="1" customWidth="1"/>
    <col min="8" max="8" width="13.140625" style="41" customWidth="1"/>
    <col min="9" max="9" width="14.28125" style="27" customWidth="1"/>
    <col min="10" max="10" width="13.00390625" style="26" customWidth="1"/>
    <col min="11" max="11" width="14.421875" style="26" customWidth="1"/>
    <col min="12" max="16384" width="9.140625" style="1" customWidth="1"/>
  </cols>
  <sheetData>
    <row r="1" spans="1:11" ht="12.75" customHeight="1">
      <c r="A1" s="42"/>
      <c r="B1" s="43"/>
      <c r="C1" s="43"/>
      <c r="D1" s="43"/>
      <c r="E1" s="43"/>
      <c r="F1" s="43"/>
      <c r="G1" s="44"/>
      <c r="H1" s="45"/>
      <c r="I1" s="45"/>
      <c r="J1" s="45"/>
      <c r="K1" s="44" t="s">
        <v>165</v>
      </c>
    </row>
    <row r="2" spans="1:11" ht="12.75" customHeight="1">
      <c r="A2" s="42"/>
      <c r="B2" s="43"/>
      <c r="C2" s="43"/>
      <c r="D2" s="43"/>
      <c r="E2" s="43"/>
      <c r="F2" s="43"/>
      <c r="G2" s="46"/>
      <c r="H2" s="45"/>
      <c r="I2" s="45"/>
      <c r="J2" s="45"/>
      <c r="K2" s="46" t="s">
        <v>166</v>
      </c>
    </row>
    <row r="3" spans="1:11" ht="12.75" customHeight="1">
      <c r="A3" s="42"/>
      <c r="B3" s="43"/>
      <c r="C3" s="43"/>
      <c r="D3" s="43"/>
      <c r="E3" s="43"/>
      <c r="F3" s="43"/>
      <c r="G3" s="46"/>
      <c r="H3" s="45"/>
      <c r="I3" s="45"/>
      <c r="J3" s="45"/>
      <c r="K3" s="46" t="s">
        <v>167</v>
      </c>
    </row>
    <row r="4" spans="1:11" ht="12.75" customHeight="1">
      <c r="A4" s="42"/>
      <c r="B4" s="43"/>
      <c r="C4" s="43"/>
      <c r="D4" s="43"/>
      <c r="E4" s="43"/>
      <c r="F4" s="43"/>
      <c r="G4" s="44"/>
      <c r="H4" s="45"/>
      <c r="I4" s="45"/>
      <c r="J4" s="45"/>
      <c r="K4" s="44" t="s">
        <v>171</v>
      </c>
    </row>
    <row r="5" spans="1:11" ht="12.75" customHeight="1">
      <c r="A5" s="45"/>
      <c r="B5" s="45"/>
      <c r="C5" s="47"/>
      <c r="D5" s="47"/>
      <c r="E5" s="47"/>
      <c r="F5" s="47"/>
      <c r="G5" s="45"/>
      <c r="H5" s="45"/>
      <c r="I5" s="45"/>
      <c r="J5" s="45"/>
      <c r="K5" s="45"/>
    </row>
    <row r="6" spans="1:11" ht="12.75" customHeight="1">
      <c r="A6" s="45"/>
      <c r="B6" s="45"/>
      <c r="C6" s="47"/>
      <c r="D6" s="47"/>
      <c r="E6" s="47"/>
      <c r="F6" s="47"/>
      <c r="G6" s="45"/>
      <c r="H6" s="45"/>
      <c r="I6" s="45"/>
      <c r="J6" s="45"/>
      <c r="K6" s="45"/>
    </row>
    <row r="7" spans="1:11" ht="12.75" customHeight="1">
      <c r="A7" s="45"/>
      <c r="B7" s="45"/>
      <c r="C7" s="47"/>
      <c r="D7" s="47"/>
      <c r="E7" s="47"/>
      <c r="F7" s="47"/>
      <c r="G7" s="45"/>
      <c r="H7" s="45"/>
      <c r="I7" s="45"/>
      <c r="J7" s="45"/>
      <c r="K7" s="45"/>
    </row>
    <row r="8" spans="1:11" ht="12.75" customHeight="1">
      <c r="A8" s="53" t="s">
        <v>168</v>
      </c>
      <c r="B8" s="53"/>
      <c r="C8" s="53"/>
      <c r="D8" s="53"/>
      <c r="E8" s="53"/>
      <c r="F8" s="53"/>
      <c r="G8" s="54"/>
      <c r="H8" s="54"/>
      <c r="I8" s="54"/>
      <c r="J8" s="54"/>
      <c r="K8" s="54"/>
    </row>
    <row r="9" spans="1:11" ht="15.75" customHeight="1">
      <c r="A9" s="53" t="s">
        <v>172</v>
      </c>
      <c r="B9" s="53"/>
      <c r="C9" s="53"/>
      <c r="D9" s="53"/>
      <c r="E9" s="53"/>
      <c r="F9" s="53"/>
      <c r="G9" s="54"/>
      <c r="H9" s="54"/>
      <c r="I9" s="54"/>
      <c r="J9" s="54"/>
      <c r="K9" s="54"/>
    </row>
    <row r="10" spans="7:9" s="42" customFormat="1" ht="12.75" customHeight="1">
      <c r="G10" s="48"/>
      <c r="H10" s="49" t="s">
        <v>118</v>
      </c>
      <c r="I10" s="49"/>
    </row>
    <row r="11" spans="1:11" s="42" customFormat="1" ht="65.25" customHeight="1">
      <c r="A11" s="55" t="s">
        <v>10</v>
      </c>
      <c r="B11" s="56"/>
      <c r="C11" s="56"/>
      <c r="D11" s="56"/>
      <c r="E11" s="56"/>
      <c r="F11" s="57"/>
      <c r="G11" s="50" t="s">
        <v>0</v>
      </c>
      <c r="H11" s="51" t="s">
        <v>173</v>
      </c>
      <c r="I11" s="51" t="s">
        <v>174</v>
      </c>
      <c r="J11" s="52" t="s">
        <v>169</v>
      </c>
      <c r="K11" s="52" t="s">
        <v>170</v>
      </c>
    </row>
    <row r="12" spans="1:11" ht="18.75" customHeight="1">
      <c r="A12" s="2" t="s">
        <v>11</v>
      </c>
      <c r="B12" s="3" t="s">
        <v>13</v>
      </c>
      <c r="C12" s="3" t="s">
        <v>14</v>
      </c>
      <c r="D12" s="3" t="s">
        <v>13</v>
      </c>
      <c r="E12" s="3" t="s">
        <v>15</v>
      </c>
      <c r="F12" s="3" t="s">
        <v>16</v>
      </c>
      <c r="G12" s="4" t="s">
        <v>1</v>
      </c>
      <c r="H12" s="34">
        <f>SUM(H13+H16+H18+H22+H25+H28+H32+H33+H43+H46+H48+H51+H53+H63)</f>
        <v>23393.92455</v>
      </c>
      <c r="I12" s="34">
        <f>SUM(I13+I16+I18+I22+I25+I28+I32+I33+I43+I46+I48+I51+I53+I63)</f>
        <v>24232.186850000002</v>
      </c>
      <c r="J12" s="58">
        <f>SUM(I12/H12*100)</f>
        <v>103.5832478565466</v>
      </c>
      <c r="K12" s="58">
        <f>SUM(I12-H12)</f>
        <v>838.2623000000021</v>
      </c>
    </row>
    <row r="13" spans="1:11" ht="12.75">
      <c r="A13" s="5" t="s">
        <v>11</v>
      </c>
      <c r="B13" s="6" t="s">
        <v>17</v>
      </c>
      <c r="C13" s="6" t="s">
        <v>14</v>
      </c>
      <c r="D13" s="6" t="s">
        <v>13</v>
      </c>
      <c r="E13" s="6" t="s">
        <v>15</v>
      </c>
      <c r="F13" s="6" t="s">
        <v>16</v>
      </c>
      <c r="G13" s="4" t="s">
        <v>18</v>
      </c>
      <c r="H13" s="34">
        <f>SUM(H14:H15)</f>
        <v>12092.18955</v>
      </c>
      <c r="I13" s="34">
        <f>SUM(I14:I15)</f>
        <v>12471.56822</v>
      </c>
      <c r="J13" s="58">
        <f aca="true" t="shared" si="0" ref="J13:J76">SUM(I13/H13*100)</f>
        <v>103.13738606586762</v>
      </c>
      <c r="K13" s="58">
        <f aca="true" t="shared" si="1" ref="K13:K76">SUM(I13-H13)</f>
        <v>379.37867000000006</v>
      </c>
    </row>
    <row r="14" spans="1:11" ht="12.75" customHeight="1" hidden="1">
      <c r="A14" s="7" t="s">
        <v>11</v>
      </c>
      <c r="B14" s="8" t="s">
        <v>17</v>
      </c>
      <c r="C14" s="8" t="s">
        <v>19</v>
      </c>
      <c r="D14" s="8" t="s">
        <v>17</v>
      </c>
      <c r="E14" s="8" t="s">
        <v>15</v>
      </c>
      <c r="F14" s="8" t="s">
        <v>20</v>
      </c>
      <c r="G14" s="9" t="s">
        <v>21</v>
      </c>
      <c r="H14" s="35"/>
      <c r="I14" s="35"/>
      <c r="J14" s="58" t="e">
        <f t="shared" si="0"/>
        <v>#DIV/0!</v>
      </c>
      <c r="K14" s="58">
        <f t="shared" si="1"/>
        <v>0</v>
      </c>
    </row>
    <row r="15" spans="1:11" ht="12.75">
      <c r="A15" s="7" t="s">
        <v>11</v>
      </c>
      <c r="B15" s="8" t="s">
        <v>17</v>
      </c>
      <c r="C15" s="8" t="s">
        <v>22</v>
      </c>
      <c r="D15" s="8" t="s">
        <v>17</v>
      </c>
      <c r="E15" s="8" t="s">
        <v>15</v>
      </c>
      <c r="F15" s="8" t="s">
        <v>20</v>
      </c>
      <c r="G15" s="9" t="s">
        <v>2</v>
      </c>
      <c r="H15" s="35">
        <v>12092.18955</v>
      </c>
      <c r="I15" s="35">
        <v>12471.56822</v>
      </c>
      <c r="J15" s="58">
        <f t="shared" si="0"/>
        <v>103.13738606586762</v>
      </c>
      <c r="K15" s="58">
        <f t="shared" si="1"/>
        <v>379.37867000000006</v>
      </c>
    </row>
    <row r="16" spans="1:11" ht="25.5">
      <c r="A16" s="5" t="s">
        <v>11</v>
      </c>
      <c r="B16" s="6" t="s">
        <v>23</v>
      </c>
      <c r="C16" s="6" t="s">
        <v>14</v>
      </c>
      <c r="D16" s="6" t="s">
        <v>13</v>
      </c>
      <c r="E16" s="6" t="s">
        <v>15</v>
      </c>
      <c r="F16" s="10" t="s">
        <v>16</v>
      </c>
      <c r="G16" s="11" t="s">
        <v>24</v>
      </c>
      <c r="H16" s="34">
        <f>SUM(H17)</f>
        <v>4328</v>
      </c>
      <c r="I16" s="34">
        <f>SUM(I17)</f>
        <v>4573.88139</v>
      </c>
      <c r="J16" s="58">
        <f t="shared" si="0"/>
        <v>105.681178142329</v>
      </c>
      <c r="K16" s="58">
        <f t="shared" si="1"/>
        <v>245.88138999999956</v>
      </c>
    </row>
    <row r="17" spans="1:11" ht="25.5">
      <c r="A17" s="7" t="s">
        <v>11</v>
      </c>
      <c r="B17" s="8" t="s">
        <v>23</v>
      </c>
      <c r="C17" s="8" t="s">
        <v>22</v>
      </c>
      <c r="D17" s="8" t="s">
        <v>17</v>
      </c>
      <c r="E17" s="8" t="s">
        <v>15</v>
      </c>
      <c r="F17" s="8" t="s">
        <v>20</v>
      </c>
      <c r="G17" s="12" t="s">
        <v>3</v>
      </c>
      <c r="H17" s="35">
        <v>4328</v>
      </c>
      <c r="I17" s="35">
        <v>4573.88139</v>
      </c>
      <c r="J17" s="58">
        <f t="shared" si="0"/>
        <v>105.681178142329</v>
      </c>
      <c r="K17" s="58">
        <f t="shared" si="1"/>
        <v>245.88138999999956</v>
      </c>
    </row>
    <row r="18" spans="1:11" ht="12.75">
      <c r="A18" s="5" t="s">
        <v>11</v>
      </c>
      <c r="B18" s="6" t="s">
        <v>25</v>
      </c>
      <c r="C18" s="6" t="s">
        <v>14</v>
      </c>
      <c r="D18" s="6" t="s">
        <v>13</v>
      </c>
      <c r="E18" s="6" t="s">
        <v>15</v>
      </c>
      <c r="F18" s="6" t="s">
        <v>16</v>
      </c>
      <c r="G18" s="4" t="s">
        <v>26</v>
      </c>
      <c r="H18" s="34">
        <f>SUM(H19:H21)</f>
        <v>9.4</v>
      </c>
      <c r="I18" s="34">
        <f>SUM(I19:I21)</f>
        <v>9.35798</v>
      </c>
      <c r="J18" s="58">
        <f t="shared" si="0"/>
        <v>99.55297872340425</v>
      </c>
      <c r="K18" s="58">
        <f t="shared" si="1"/>
        <v>-0.042020000000000834</v>
      </c>
    </row>
    <row r="19" spans="1:11" ht="15" customHeight="1" hidden="1">
      <c r="A19" s="7" t="s">
        <v>11</v>
      </c>
      <c r="B19" s="8" t="s">
        <v>25</v>
      </c>
      <c r="C19" s="8" t="s">
        <v>22</v>
      </c>
      <c r="D19" s="8" t="s">
        <v>27</v>
      </c>
      <c r="E19" s="8" t="s">
        <v>15</v>
      </c>
      <c r="F19" s="8" t="s">
        <v>20</v>
      </c>
      <c r="G19" s="12" t="s">
        <v>28</v>
      </c>
      <c r="H19" s="60"/>
      <c r="I19" s="60"/>
      <c r="J19" s="58" t="e">
        <f t="shared" si="0"/>
        <v>#DIV/0!</v>
      </c>
      <c r="K19" s="58">
        <f t="shared" si="1"/>
        <v>0</v>
      </c>
    </row>
    <row r="20" spans="1:11" ht="15" customHeight="1">
      <c r="A20" s="7" t="s">
        <v>11</v>
      </c>
      <c r="B20" s="8" t="s">
        <v>25</v>
      </c>
      <c r="C20" s="8" t="s">
        <v>29</v>
      </c>
      <c r="D20" s="8" t="s">
        <v>17</v>
      </c>
      <c r="E20" s="8" t="s">
        <v>15</v>
      </c>
      <c r="F20" s="8" t="s">
        <v>20</v>
      </c>
      <c r="G20" s="12" t="s">
        <v>4</v>
      </c>
      <c r="H20" s="60">
        <v>9.4</v>
      </c>
      <c r="I20" s="60">
        <v>9.35798</v>
      </c>
      <c r="J20" s="58">
        <f t="shared" si="0"/>
        <v>99.55297872340425</v>
      </c>
      <c r="K20" s="58">
        <f t="shared" si="1"/>
        <v>-0.042020000000000834</v>
      </c>
    </row>
    <row r="21" spans="1:11" ht="25.5" customHeight="1" hidden="1">
      <c r="A21" s="7" t="s">
        <v>11</v>
      </c>
      <c r="B21" s="8" t="s">
        <v>25</v>
      </c>
      <c r="C21" s="8" t="s">
        <v>30</v>
      </c>
      <c r="D21" s="8" t="s">
        <v>27</v>
      </c>
      <c r="E21" s="8" t="s">
        <v>15</v>
      </c>
      <c r="F21" s="8" t="s">
        <v>20</v>
      </c>
      <c r="G21" s="12" t="s">
        <v>31</v>
      </c>
      <c r="H21" s="60"/>
      <c r="I21" s="60"/>
      <c r="J21" s="58" t="e">
        <f t="shared" si="0"/>
        <v>#DIV/0!</v>
      </c>
      <c r="K21" s="58">
        <f t="shared" si="1"/>
        <v>0</v>
      </c>
    </row>
    <row r="22" spans="1:11" ht="12.75" hidden="1">
      <c r="A22" s="5" t="s">
        <v>11</v>
      </c>
      <c r="B22" s="6" t="s">
        <v>32</v>
      </c>
      <c r="C22" s="6" t="s">
        <v>14</v>
      </c>
      <c r="D22" s="6" t="s">
        <v>13</v>
      </c>
      <c r="E22" s="6" t="s">
        <v>15</v>
      </c>
      <c r="F22" s="6" t="s">
        <v>16</v>
      </c>
      <c r="G22" s="4" t="s">
        <v>5</v>
      </c>
      <c r="H22" s="34">
        <f>SUM(H23:H24)</f>
        <v>0</v>
      </c>
      <c r="I22" s="34">
        <f>SUM(I23:I24)</f>
        <v>0</v>
      </c>
      <c r="J22" s="58" t="e">
        <f t="shared" si="0"/>
        <v>#DIV/0!</v>
      </c>
      <c r="K22" s="58">
        <f t="shared" si="1"/>
        <v>0</v>
      </c>
    </row>
    <row r="23" spans="1:11" ht="12.75" hidden="1">
      <c r="A23" s="7" t="s">
        <v>11</v>
      </c>
      <c r="B23" s="8" t="s">
        <v>32</v>
      </c>
      <c r="C23" s="8" t="s">
        <v>19</v>
      </c>
      <c r="D23" s="8" t="s">
        <v>13</v>
      </c>
      <c r="E23" s="8" t="s">
        <v>15</v>
      </c>
      <c r="F23" s="8" t="s">
        <v>20</v>
      </c>
      <c r="G23" s="9" t="s">
        <v>6</v>
      </c>
      <c r="H23" s="35"/>
      <c r="I23" s="35"/>
      <c r="J23" s="58" t="e">
        <f t="shared" si="0"/>
        <v>#DIV/0!</v>
      </c>
      <c r="K23" s="58">
        <f t="shared" si="1"/>
        <v>0</v>
      </c>
    </row>
    <row r="24" spans="1:11" ht="12.75" hidden="1">
      <c r="A24" s="7" t="s">
        <v>11</v>
      </c>
      <c r="B24" s="8" t="s">
        <v>32</v>
      </c>
      <c r="C24" s="8" t="s">
        <v>33</v>
      </c>
      <c r="D24" s="8" t="s">
        <v>13</v>
      </c>
      <c r="E24" s="8" t="s">
        <v>15</v>
      </c>
      <c r="F24" s="8" t="s">
        <v>20</v>
      </c>
      <c r="G24" s="13" t="s">
        <v>34</v>
      </c>
      <c r="H24" s="37"/>
      <c r="I24" s="37"/>
      <c r="J24" s="58" t="e">
        <f t="shared" si="0"/>
        <v>#DIV/0!</v>
      </c>
      <c r="K24" s="58">
        <f t="shared" si="1"/>
        <v>0</v>
      </c>
    </row>
    <row r="25" spans="1:11" ht="12.75">
      <c r="A25" s="5" t="s">
        <v>11</v>
      </c>
      <c r="B25" s="6" t="s">
        <v>32</v>
      </c>
      <c r="C25" s="6" t="s">
        <v>14</v>
      </c>
      <c r="D25" s="6" t="s">
        <v>13</v>
      </c>
      <c r="E25" s="6" t="s">
        <v>15</v>
      </c>
      <c r="F25" s="6" t="s">
        <v>16</v>
      </c>
      <c r="G25" s="4" t="s">
        <v>5</v>
      </c>
      <c r="H25" s="36">
        <f>SUM(H26:H27)</f>
        <v>5730.9</v>
      </c>
      <c r="I25" s="36">
        <f>SUM(I26:I27)</f>
        <v>5878.20744</v>
      </c>
      <c r="J25" s="58">
        <f t="shared" si="0"/>
        <v>102.57040674239649</v>
      </c>
      <c r="K25" s="58">
        <f t="shared" si="1"/>
        <v>147.3074400000005</v>
      </c>
    </row>
    <row r="26" spans="1:11" ht="12.75">
      <c r="A26" s="7" t="s">
        <v>11</v>
      </c>
      <c r="B26" s="8" t="s">
        <v>32</v>
      </c>
      <c r="C26" s="8" t="s">
        <v>19</v>
      </c>
      <c r="D26" s="8" t="s">
        <v>13</v>
      </c>
      <c r="E26" s="8" t="s">
        <v>15</v>
      </c>
      <c r="F26" s="8" t="s">
        <v>20</v>
      </c>
      <c r="G26" s="12" t="s">
        <v>6</v>
      </c>
      <c r="H26" s="37">
        <v>696.4</v>
      </c>
      <c r="I26" s="37">
        <v>700.7482</v>
      </c>
      <c r="J26" s="58">
        <f t="shared" si="0"/>
        <v>100.62438253877082</v>
      </c>
      <c r="K26" s="58">
        <f t="shared" si="1"/>
        <v>4.34820000000002</v>
      </c>
    </row>
    <row r="27" spans="1:11" ht="12.75">
      <c r="A27" s="7" t="s">
        <v>11</v>
      </c>
      <c r="B27" s="8" t="s">
        <v>32</v>
      </c>
      <c r="C27" s="8" t="s">
        <v>33</v>
      </c>
      <c r="D27" s="8" t="s">
        <v>13</v>
      </c>
      <c r="E27" s="8" t="s">
        <v>15</v>
      </c>
      <c r="F27" s="8" t="s">
        <v>20</v>
      </c>
      <c r="G27" s="12" t="s">
        <v>34</v>
      </c>
      <c r="H27" s="37">
        <v>5034.5</v>
      </c>
      <c r="I27" s="37">
        <v>5177.45924</v>
      </c>
      <c r="J27" s="58">
        <f t="shared" si="0"/>
        <v>102.83959161783693</v>
      </c>
      <c r="K27" s="58">
        <f t="shared" si="1"/>
        <v>142.95924000000014</v>
      </c>
    </row>
    <row r="28" spans="1:11" ht="12.75" hidden="1">
      <c r="A28" s="5" t="s">
        <v>11</v>
      </c>
      <c r="B28" s="6" t="s">
        <v>35</v>
      </c>
      <c r="C28" s="6" t="s">
        <v>14</v>
      </c>
      <c r="D28" s="6" t="s">
        <v>13</v>
      </c>
      <c r="E28" s="6" t="s">
        <v>15</v>
      </c>
      <c r="F28" s="6" t="s">
        <v>16</v>
      </c>
      <c r="G28" s="4" t="s">
        <v>36</v>
      </c>
      <c r="H28" s="34">
        <f>SUM(H29:H31)</f>
        <v>0</v>
      </c>
      <c r="I28" s="34">
        <f>SUM(I29:I31)</f>
        <v>0</v>
      </c>
      <c r="J28" s="58" t="e">
        <f t="shared" si="0"/>
        <v>#DIV/0!</v>
      </c>
      <c r="K28" s="58">
        <f t="shared" si="1"/>
        <v>0</v>
      </c>
    </row>
    <row r="29" spans="1:11" ht="25.5" hidden="1">
      <c r="A29" s="7" t="s">
        <v>11</v>
      </c>
      <c r="B29" s="8" t="s">
        <v>35</v>
      </c>
      <c r="C29" s="8" t="s">
        <v>29</v>
      </c>
      <c r="D29" s="8" t="s">
        <v>17</v>
      </c>
      <c r="E29" s="8" t="s">
        <v>15</v>
      </c>
      <c r="F29" s="8" t="s">
        <v>20</v>
      </c>
      <c r="G29" s="14" t="s">
        <v>37</v>
      </c>
      <c r="H29" s="37"/>
      <c r="I29" s="37"/>
      <c r="J29" s="58" t="e">
        <f t="shared" si="0"/>
        <v>#DIV/0!</v>
      </c>
      <c r="K29" s="58">
        <f t="shared" si="1"/>
        <v>0</v>
      </c>
    </row>
    <row r="30" spans="1:11" ht="28.5" customHeight="1" hidden="1">
      <c r="A30" s="7" t="s">
        <v>11</v>
      </c>
      <c r="B30" s="8" t="s">
        <v>35</v>
      </c>
      <c r="C30" s="8" t="s">
        <v>30</v>
      </c>
      <c r="D30" s="8" t="s">
        <v>17</v>
      </c>
      <c r="E30" s="8" t="s">
        <v>15</v>
      </c>
      <c r="F30" s="8" t="s">
        <v>20</v>
      </c>
      <c r="G30" s="14" t="s">
        <v>38</v>
      </c>
      <c r="H30" s="37"/>
      <c r="I30" s="37"/>
      <c r="J30" s="58" t="e">
        <f t="shared" si="0"/>
        <v>#DIV/0!</v>
      </c>
      <c r="K30" s="58">
        <f t="shared" si="1"/>
        <v>0</v>
      </c>
    </row>
    <row r="31" spans="1:11" ht="25.5" hidden="1">
      <c r="A31" s="7" t="s">
        <v>11</v>
      </c>
      <c r="B31" s="8" t="s">
        <v>35</v>
      </c>
      <c r="C31" s="8" t="s">
        <v>39</v>
      </c>
      <c r="D31" s="8" t="s">
        <v>17</v>
      </c>
      <c r="E31" s="8" t="s">
        <v>15</v>
      </c>
      <c r="F31" s="8" t="s">
        <v>20</v>
      </c>
      <c r="G31" s="14" t="s">
        <v>40</v>
      </c>
      <c r="H31" s="37"/>
      <c r="I31" s="37"/>
      <c r="J31" s="58" t="e">
        <f t="shared" si="0"/>
        <v>#DIV/0!</v>
      </c>
      <c r="K31" s="58">
        <f t="shared" si="1"/>
        <v>0</v>
      </c>
    </row>
    <row r="32" spans="1:11" ht="25.5" hidden="1">
      <c r="A32" s="5" t="s">
        <v>11</v>
      </c>
      <c r="B32" s="6" t="s">
        <v>41</v>
      </c>
      <c r="C32" s="6" t="s">
        <v>14</v>
      </c>
      <c r="D32" s="6" t="s">
        <v>13</v>
      </c>
      <c r="E32" s="6" t="s">
        <v>15</v>
      </c>
      <c r="F32" s="6" t="s">
        <v>16</v>
      </c>
      <c r="G32" s="4" t="s">
        <v>42</v>
      </c>
      <c r="H32" s="34"/>
      <c r="I32" s="34"/>
      <c r="J32" s="58" t="e">
        <f t="shared" si="0"/>
        <v>#DIV/0!</v>
      </c>
      <c r="K32" s="58">
        <f t="shared" si="1"/>
        <v>0</v>
      </c>
    </row>
    <row r="33" spans="1:11" ht="27" customHeight="1">
      <c r="A33" s="5" t="s">
        <v>11</v>
      </c>
      <c r="B33" s="6" t="s">
        <v>43</v>
      </c>
      <c r="C33" s="6" t="s">
        <v>14</v>
      </c>
      <c r="D33" s="6" t="s">
        <v>13</v>
      </c>
      <c r="E33" s="6" t="s">
        <v>15</v>
      </c>
      <c r="F33" s="6" t="s">
        <v>16</v>
      </c>
      <c r="G33" s="15" t="s">
        <v>44</v>
      </c>
      <c r="H33" s="34">
        <f>SUM(H36+H40+H41+H42)</f>
        <v>256.8</v>
      </c>
      <c r="I33" s="34">
        <f>SUM(I36+I40+I41+I42)</f>
        <v>262.91104</v>
      </c>
      <c r="J33" s="58">
        <f t="shared" si="0"/>
        <v>102.37968847352026</v>
      </c>
      <c r="K33" s="58">
        <f t="shared" si="1"/>
        <v>6.111040000000003</v>
      </c>
    </row>
    <row r="34" spans="1:11" ht="27" customHeight="1" hidden="1">
      <c r="A34" s="7" t="s">
        <v>11</v>
      </c>
      <c r="B34" s="8" t="s">
        <v>43</v>
      </c>
      <c r="C34" s="8" t="s">
        <v>19</v>
      </c>
      <c r="D34" s="8" t="s">
        <v>13</v>
      </c>
      <c r="E34" s="8" t="s">
        <v>15</v>
      </c>
      <c r="F34" s="8" t="s">
        <v>45</v>
      </c>
      <c r="G34" s="12" t="s">
        <v>46</v>
      </c>
      <c r="H34" s="37"/>
      <c r="I34" s="37"/>
      <c r="J34" s="58" t="e">
        <f t="shared" si="0"/>
        <v>#DIV/0!</v>
      </c>
      <c r="K34" s="58">
        <f t="shared" si="1"/>
        <v>0</v>
      </c>
    </row>
    <row r="35" spans="1:11" ht="28.5" customHeight="1" hidden="1">
      <c r="A35" s="7" t="s">
        <v>11</v>
      </c>
      <c r="B35" s="8" t="s">
        <v>43</v>
      </c>
      <c r="C35" s="8" t="s">
        <v>29</v>
      </c>
      <c r="D35" s="8" t="s">
        <v>13</v>
      </c>
      <c r="E35" s="8" t="s">
        <v>15</v>
      </c>
      <c r="F35" s="8" t="s">
        <v>45</v>
      </c>
      <c r="G35" s="12" t="s">
        <v>47</v>
      </c>
      <c r="H35" s="37"/>
      <c r="I35" s="37"/>
      <c r="J35" s="58" t="e">
        <f t="shared" si="0"/>
        <v>#DIV/0!</v>
      </c>
      <c r="K35" s="58">
        <f t="shared" si="1"/>
        <v>0</v>
      </c>
    </row>
    <row r="36" spans="1:11" ht="67.5" customHeight="1">
      <c r="A36" s="7" t="s">
        <v>11</v>
      </c>
      <c r="B36" s="8" t="s">
        <v>43</v>
      </c>
      <c r="C36" s="8" t="s">
        <v>48</v>
      </c>
      <c r="D36" s="8" t="s">
        <v>13</v>
      </c>
      <c r="E36" s="8" t="s">
        <v>15</v>
      </c>
      <c r="F36" s="8" t="s">
        <v>45</v>
      </c>
      <c r="G36" s="14" t="s">
        <v>7</v>
      </c>
      <c r="H36" s="35">
        <f>SUM(H37:H39)</f>
        <v>256.8</v>
      </c>
      <c r="I36" s="35">
        <f>SUM(I37:I39)</f>
        <v>262.91104</v>
      </c>
      <c r="J36" s="58">
        <f t="shared" si="0"/>
        <v>102.37968847352026</v>
      </c>
      <c r="K36" s="58">
        <f t="shared" si="1"/>
        <v>6.111040000000003</v>
      </c>
    </row>
    <row r="37" spans="1:11" ht="57.75" customHeight="1">
      <c r="A37" s="16" t="s">
        <v>11</v>
      </c>
      <c r="B37" s="17" t="s">
        <v>43</v>
      </c>
      <c r="C37" s="17" t="s">
        <v>49</v>
      </c>
      <c r="D37" s="17" t="s">
        <v>50</v>
      </c>
      <c r="E37" s="17" t="s">
        <v>15</v>
      </c>
      <c r="F37" s="17" t="s">
        <v>45</v>
      </c>
      <c r="G37" s="14" t="s">
        <v>51</v>
      </c>
      <c r="H37" s="35">
        <v>256.8</v>
      </c>
      <c r="I37" s="35">
        <v>262.91104</v>
      </c>
      <c r="J37" s="58">
        <f t="shared" si="0"/>
        <v>102.37968847352026</v>
      </c>
      <c r="K37" s="58">
        <f t="shared" si="1"/>
        <v>6.111040000000003</v>
      </c>
    </row>
    <row r="38" spans="1:11" ht="53.25" customHeight="1" hidden="1">
      <c r="A38" s="16" t="s">
        <v>11</v>
      </c>
      <c r="B38" s="17" t="s">
        <v>43</v>
      </c>
      <c r="C38" s="17" t="s">
        <v>52</v>
      </c>
      <c r="D38" s="17" t="s">
        <v>65</v>
      </c>
      <c r="E38" s="17" t="s">
        <v>15</v>
      </c>
      <c r="F38" s="17" t="s">
        <v>45</v>
      </c>
      <c r="G38" s="14" t="s">
        <v>53</v>
      </c>
      <c r="H38" s="35"/>
      <c r="I38" s="35"/>
      <c r="J38" s="58" t="e">
        <f t="shared" si="0"/>
        <v>#DIV/0!</v>
      </c>
      <c r="K38" s="58">
        <f t="shared" si="1"/>
        <v>0</v>
      </c>
    </row>
    <row r="39" spans="1:11" ht="30" customHeight="1" hidden="1">
      <c r="A39" s="16" t="s">
        <v>11</v>
      </c>
      <c r="B39" s="17" t="s">
        <v>43</v>
      </c>
      <c r="C39" s="17" t="s">
        <v>54</v>
      </c>
      <c r="D39" s="17" t="s">
        <v>50</v>
      </c>
      <c r="E39" s="17" t="s">
        <v>15</v>
      </c>
      <c r="F39" s="17" t="s">
        <v>45</v>
      </c>
      <c r="G39" s="14" t="s">
        <v>55</v>
      </c>
      <c r="H39" s="35"/>
      <c r="I39" s="35"/>
      <c r="J39" s="58" t="e">
        <f t="shared" si="0"/>
        <v>#DIV/0!</v>
      </c>
      <c r="K39" s="58">
        <f t="shared" si="1"/>
        <v>0</v>
      </c>
    </row>
    <row r="40" spans="1:11" ht="12.75" hidden="1">
      <c r="A40" s="7" t="s">
        <v>11</v>
      </c>
      <c r="B40" s="8" t="s">
        <v>43</v>
      </c>
      <c r="C40" s="8" t="s">
        <v>39</v>
      </c>
      <c r="D40" s="8" t="s">
        <v>13</v>
      </c>
      <c r="E40" s="8" t="s">
        <v>15</v>
      </c>
      <c r="F40" s="8" t="s">
        <v>45</v>
      </c>
      <c r="G40" s="14" t="s">
        <v>56</v>
      </c>
      <c r="H40" s="60"/>
      <c r="I40" s="60"/>
      <c r="J40" s="58" t="e">
        <f t="shared" si="0"/>
        <v>#DIV/0!</v>
      </c>
      <c r="K40" s="58">
        <f t="shared" si="1"/>
        <v>0</v>
      </c>
    </row>
    <row r="41" spans="1:11" ht="63.75" hidden="1">
      <c r="A41" s="7" t="s">
        <v>11</v>
      </c>
      <c r="B41" s="8" t="s">
        <v>43</v>
      </c>
      <c r="C41" s="8" t="s">
        <v>57</v>
      </c>
      <c r="D41" s="8" t="s">
        <v>13</v>
      </c>
      <c r="E41" s="8" t="s">
        <v>15</v>
      </c>
      <c r="F41" s="8" t="s">
        <v>45</v>
      </c>
      <c r="G41" s="18" t="s">
        <v>58</v>
      </c>
      <c r="H41" s="60"/>
      <c r="I41" s="60"/>
      <c r="J41" s="58" t="e">
        <f t="shared" si="0"/>
        <v>#DIV/0!</v>
      </c>
      <c r="K41" s="58">
        <f t="shared" si="1"/>
        <v>0</v>
      </c>
    </row>
    <row r="42" spans="1:11" ht="66" customHeight="1" hidden="1">
      <c r="A42" s="7" t="s">
        <v>11</v>
      </c>
      <c r="B42" s="8" t="s">
        <v>43</v>
      </c>
      <c r="C42" s="8" t="s">
        <v>59</v>
      </c>
      <c r="D42" s="8" t="s">
        <v>13</v>
      </c>
      <c r="E42" s="8" t="s">
        <v>15</v>
      </c>
      <c r="F42" s="8" t="s">
        <v>45</v>
      </c>
      <c r="G42" s="14" t="s">
        <v>60</v>
      </c>
      <c r="H42" s="60">
        <v>0</v>
      </c>
      <c r="I42" s="60">
        <v>0</v>
      </c>
      <c r="J42" s="58" t="e">
        <f t="shared" si="0"/>
        <v>#DIV/0!</v>
      </c>
      <c r="K42" s="58">
        <f t="shared" si="1"/>
        <v>0</v>
      </c>
    </row>
    <row r="43" spans="1:11" ht="12.75" hidden="1">
      <c r="A43" s="5" t="s">
        <v>11</v>
      </c>
      <c r="B43" s="6" t="s">
        <v>61</v>
      </c>
      <c r="C43" s="6" t="s">
        <v>14</v>
      </c>
      <c r="D43" s="6" t="s">
        <v>13</v>
      </c>
      <c r="E43" s="6" t="s">
        <v>15</v>
      </c>
      <c r="F43" s="6" t="s">
        <v>16</v>
      </c>
      <c r="G43" s="19" t="s">
        <v>62</v>
      </c>
      <c r="H43" s="38">
        <f>SUM(H44:H45)</f>
        <v>0</v>
      </c>
      <c r="I43" s="38">
        <f>SUM(I44:I45)</f>
        <v>0</v>
      </c>
      <c r="J43" s="58" t="e">
        <f t="shared" si="0"/>
        <v>#DIV/0!</v>
      </c>
      <c r="K43" s="58">
        <f t="shared" si="1"/>
        <v>0</v>
      </c>
    </row>
    <row r="44" spans="1:11" ht="12.75" hidden="1">
      <c r="A44" s="7" t="s">
        <v>11</v>
      </c>
      <c r="B44" s="8" t="s">
        <v>61</v>
      </c>
      <c r="C44" s="8" t="s">
        <v>19</v>
      </c>
      <c r="D44" s="8" t="s">
        <v>17</v>
      </c>
      <c r="E44" s="8" t="s">
        <v>15</v>
      </c>
      <c r="F44" s="8" t="s">
        <v>45</v>
      </c>
      <c r="G44" s="14" t="s">
        <v>63</v>
      </c>
      <c r="H44" s="37"/>
      <c r="I44" s="37"/>
      <c r="J44" s="58" t="e">
        <f t="shared" si="0"/>
        <v>#DIV/0!</v>
      </c>
      <c r="K44" s="58">
        <f t="shared" si="1"/>
        <v>0</v>
      </c>
    </row>
    <row r="45" spans="1:11" ht="12.75" hidden="1">
      <c r="A45" s="7" t="s">
        <v>11</v>
      </c>
      <c r="B45" s="8" t="s">
        <v>61</v>
      </c>
      <c r="C45" s="8" t="s">
        <v>30</v>
      </c>
      <c r="D45" s="8" t="s">
        <v>13</v>
      </c>
      <c r="E45" s="8" t="s">
        <v>15</v>
      </c>
      <c r="F45" s="8" t="s">
        <v>45</v>
      </c>
      <c r="G45" s="14" t="s">
        <v>64</v>
      </c>
      <c r="H45" s="37"/>
      <c r="I45" s="37"/>
      <c r="J45" s="58" t="e">
        <f t="shared" si="0"/>
        <v>#DIV/0!</v>
      </c>
      <c r="K45" s="58">
        <f t="shared" si="1"/>
        <v>0</v>
      </c>
    </row>
    <row r="46" spans="1:11" ht="25.5" hidden="1">
      <c r="A46" s="5" t="s">
        <v>11</v>
      </c>
      <c r="B46" s="6" t="s">
        <v>65</v>
      </c>
      <c r="C46" s="6" t="s">
        <v>14</v>
      </c>
      <c r="D46" s="6" t="s">
        <v>13</v>
      </c>
      <c r="E46" s="6" t="s">
        <v>15</v>
      </c>
      <c r="F46" s="6" t="s">
        <v>16</v>
      </c>
      <c r="G46" s="4" t="s">
        <v>66</v>
      </c>
      <c r="H46" s="34">
        <f>SUM(H47)</f>
        <v>0</v>
      </c>
      <c r="I46" s="34">
        <f>SUM(I47)</f>
        <v>0</v>
      </c>
      <c r="J46" s="58" t="e">
        <f t="shared" si="0"/>
        <v>#DIV/0!</v>
      </c>
      <c r="K46" s="58">
        <f t="shared" si="1"/>
        <v>0</v>
      </c>
    </row>
    <row r="47" spans="1:11" ht="25.5" hidden="1">
      <c r="A47" s="7" t="s">
        <v>11</v>
      </c>
      <c r="B47" s="8" t="s">
        <v>65</v>
      </c>
      <c r="C47" s="8" t="s">
        <v>29</v>
      </c>
      <c r="D47" s="8" t="s">
        <v>13</v>
      </c>
      <c r="E47" s="8" t="s">
        <v>15</v>
      </c>
      <c r="F47" s="8" t="s">
        <v>67</v>
      </c>
      <c r="G47" s="9" t="s">
        <v>68</v>
      </c>
      <c r="H47" s="37"/>
      <c r="I47" s="37"/>
      <c r="J47" s="58" t="e">
        <f t="shared" si="0"/>
        <v>#DIV/0!</v>
      </c>
      <c r="K47" s="58">
        <f t="shared" si="1"/>
        <v>0</v>
      </c>
    </row>
    <row r="48" spans="1:11" ht="12.75">
      <c r="A48" s="5" t="s">
        <v>11</v>
      </c>
      <c r="B48" s="6" t="s">
        <v>69</v>
      </c>
      <c r="C48" s="6" t="s">
        <v>14</v>
      </c>
      <c r="D48" s="6" t="s">
        <v>13</v>
      </c>
      <c r="E48" s="6" t="s">
        <v>15</v>
      </c>
      <c r="F48" s="6" t="s">
        <v>16</v>
      </c>
      <c r="G48" s="4" t="s">
        <v>70</v>
      </c>
      <c r="H48" s="34">
        <f>SUM(H49:H50)</f>
        <v>835</v>
      </c>
      <c r="I48" s="34">
        <f>SUM(I49:I50)</f>
        <v>845.27401</v>
      </c>
      <c r="J48" s="58">
        <f t="shared" si="0"/>
        <v>101.23042035928142</v>
      </c>
      <c r="K48" s="58">
        <f t="shared" si="1"/>
        <v>10.274009999999976</v>
      </c>
    </row>
    <row r="49" spans="1:11" ht="51" customHeight="1" hidden="1">
      <c r="A49" s="7" t="s">
        <v>11</v>
      </c>
      <c r="B49" s="8" t="s">
        <v>69</v>
      </c>
      <c r="C49" s="8" t="s">
        <v>22</v>
      </c>
      <c r="D49" s="8" t="s">
        <v>13</v>
      </c>
      <c r="E49" s="8" t="s">
        <v>15</v>
      </c>
      <c r="F49" s="8" t="s">
        <v>16</v>
      </c>
      <c r="G49" s="14" t="s">
        <v>71</v>
      </c>
      <c r="H49" s="37"/>
      <c r="I49" s="37"/>
      <c r="J49" s="58" t="e">
        <f t="shared" si="0"/>
        <v>#DIV/0!</v>
      </c>
      <c r="K49" s="58">
        <f t="shared" si="1"/>
        <v>0</v>
      </c>
    </row>
    <row r="50" spans="1:11" ht="69" customHeight="1">
      <c r="A50" s="7" t="s">
        <v>11</v>
      </c>
      <c r="B50" s="8" t="s">
        <v>69</v>
      </c>
      <c r="C50" s="8" t="s">
        <v>33</v>
      </c>
      <c r="D50" s="8" t="s">
        <v>13</v>
      </c>
      <c r="E50" s="8" t="s">
        <v>15</v>
      </c>
      <c r="F50" s="8" t="s">
        <v>16</v>
      </c>
      <c r="G50" s="14" t="s">
        <v>72</v>
      </c>
      <c r="H50" s="37">
        <v>835</v>
      </c>
      <c r="I50" s="37">
        <v>845.27401</v>
      </c>
      <c r="J50" s="58">
        <f t="shared" si="0"/>
        <v>101.23042035928142</v>
      </c>
      <c r="K50" s="58">
        <f t="shared" si="1"/>
        <v>10.274009999999976</v>
      </c>
    </row>
    <row r="51" spans="1:11" ht="12.75" hidden="1">
      <c r="A51" s="5" t="s">
        <v>11</v>
      </c>
      <c r="B51" s="6" t="s">
        <v>73</v>
      </c>
      <c r="C51" s="6" t="s">
        <v>14</v>
      </c>
      <c r="D51" s="6" t="s">
        <v>13</v>
      </c>
      <c r="E51" s="6" t="s">
        <v>15</v>
      </c>
      <c r="F51" s="6" t="s">
        <v>16</v>
      </c>
      <c r="G51" s="4" t="s">
        <v>74</v>
      </c>
      <c r="H51" s="34">
        <f>SUM(H52)</f>
        <v>0</v>
      </c>
      <c r="I51" s="34">
        <f>SUM(I52)</f>
        <v>0</v>
      </c>
      <c r="J51" s="58" t="e">
        <f t="shared" si="0"/>
        <v>#DIV/0!</v>
      </c>
      <c r="K51" s="58">
        <f t="shared" si="1"/>
        <v>0</v>
      </c>
    </row>
    <row r="52" spans="1:11" ht="33.75" customHeight="1" hidden="1">
      <c r="A52" s="7" t="s">
        <v>11</v>
      </c>
      <c r="B52" s="8" t="s">
        <v>73</v>
      </c>
      <c r="C52" s="8" t="s">
        <v>22</v>
      </c>
      <c r="D52" s="8" t="s">
        <v>13</v>
      </c>
      <c r="E52" s="8" t="s">
        <v>15</v>
      </c>
      <c r="F52" s="8" t="s">
        <v>16</v>
      </c>
      <c r="G52" s="14" t="s">
        <v>75</v>
      </c>
      <c r="H52" s="37"/>
      <c r="I52" s="37"/>
      <c r="J52" s="58" t="e">
        <f t="shared" si="0"/>
        <v>#DIV/0!</v>
      </c>
      <c r="K52" s="58">
        <f t="shared" si="1"/>
        <v>0</v>
      </c>
    </row>
    <row r="53" spans="1:11" ht="13.5" customHeight="1">
      <c r="A53" s="5" t="s">
        <v>11</v>
      </c>
      <c r="B53" s="6" t="s">
        <v>76</v>
      </c>
      <c r="C53" s="6" t="s">
        <v>14</v>
      </c>
      <c r="D53" s="6" t="s">
        <v>13</v>
      </c>
      <c r="E53" s="6" t="s">
        <v>15</v>
      </c>
      <c r="F53" s="6" t="s">
        <v>16</v>
      </c>
      <c r="G53" s="15" t="s">
        <v>77</v>
      </c>
      <c r="H53" s="39">
        <f>SUM(H54:H62)</f>
        <v>20.9</v>
      </c>
      <c r="I53" s="39">
        <f>SUM(I54:I62)</f>
        <v>20.89778</v>
      </c>
      <c r="J53" s="58">
        <f t="shared" si="0"/>
        <v>99.98937799043063</v>
      </c>
      <c r="K53" s="58">
        <f t="shared" si="1"/>
        <v>-0.0022199999999976683</v>
      </c>
    </row>
    <row r="54" spans="1:11" ht="25.5" customHeight="1" hidden="1">
      <c r="A54" s="7" t="s">
        <v>11</v>
      </c>
      <c r="B54" s="8" t="s">
        <v>76</v>
      </c>
      <c r="C54" s="8" t="s">
        <v>29</v>
      </c>
      <c r="D54" s="8" t="s">
        <v>13</v>
      </c>
      <c r="E54" s="8" t="s">
        <v>15</v>
      </c>
      <c r="F54" s="8" t="s">
        <v>78</v>
      </c>
      <c r="G54" s="12" t="s">
        <v>79</v>
      </c>
      <c r="H54" s="60"/>
      <c r="I54" s="60"/>
      <c r="J54" s="58" t="e">
        <f t="shared" si="0"/>
        <v>#DIV/0!</v>
      </c>
      <c r="K54" s="58">
        <f t="shared" si="1"/>
        <v>0</v>
      </c>
    </row>
    <row r="55" spans="1:11" ht="61.5" customHeight="1">
      <c r="A55" s="7" t="s">
        <v>11</v>
      </c>
      <c r="B55" s="8" t="s">
        <v>76</v>
      </c>
      <c r="C55" s="31" t="s">
        <v>39</v>
      </c>
      <c r="D55" s="8" t="s">
        <v>17</v>
      </c>
      <c r="E55" s="8" t="s">
        <v>15</v>
      </c>
      <c r="F55" s="8" t="s">
        <v>78</v>
      </c>
      <c r="G55" s="12" t="s">
        <v>161</v>
      </c>
      <c r="H55" s="60">
        <v>20.9</v>
      </c>
      <c r="I55" s="60">
        <v>20.89778</v>
      </c>
      <c r="J55" s="58">
        <f t="shared" si="0"/>
        <v>99.98937799043063</v>
      </c>
      <c r="K55" s="58">
        <f t="shared" si="1"/>
        <v>-0.0022199999999976683</v>
      </c>
    </row>
    <row r="56" spans="1:11" ht="17.25" customHeight="1" hidden="1">
      <c r="A56" s="7" t="s">
        <v>11</v>
      </c>
      <c r="B56" s="8" t="s">
        <v>76</v>
      </c>
      <c r="C56" s="8" t="s">
        <v>120</v>
      </c>
      <c r="D56" s="8" t="s">
        <v>65</v>
      </c>
      <c r="E56" s="8" t="s">
        <v>15</v>
      </c>
      <c r="F56" s="8" t="s">
        <v>78</v>
      </c>
      <c r="G56" s="12" t="s">
        <v>121</v>
      </c>
      <c r="H56" s="60"/>
      <c r="I56" s="60"/>
      <c r="J56" s="58" t="e">
        <f t="shared" si="0"/>
        <v>#DIV/0!</v>
      </c>
      <c r="K56" s="58">
        <f t="shared" si="1"/>
        <v>0</v>
      </c>
    </row>
    <row r="57" spans="1:11" ht="68.25" customHeight="1" hidden="1">
      <c r="A57" s="7" t="s">
        <v>11</v>
      </c>
      <c r="B57" s="8" t="s">
        <v>76</v>
      </c>
      <c r="C57" s="8" t="s">
        <v>80</v>
      </c>
      <c r="D57" s="8" t="s">
        <v>17</v>
      </c>
      <c r="E57" s="8" t="s">
        <v>15</v>
      </c>
      <c r="F57" s="8" t="s">
        <v>78</v>
      </c>
      <c r="G57" s="14" t="s">
        <v>81</v>
      </c>
      <c r="H57" s="60"/>
      <c r="I57" s="60"/>
      <c r="J57" s="58" t="e">
        <f t="shared" si="0"/>
        <v>#DIV/0!</v>
      </c>
      <c r="K57" s="58">
        <f t="shared" si="1"/>
        <v>0</v>
      </c>
    </row>
    <row r="58" spans="1:11" ht="38.25" hidden="1">
      <c r="A58" s="7" t="s">
        <v>11</v>
      </c>
      <c r="B58" s="8" t="s">
        <v>76</v>
      </c>
      <c r="C58" s="8" t="s">
        <v>82</v>
      </c>
      <c r="D58" s="8" t="s">
        <v>17</v>
      </c>
      <c r="E58" s="8" t="s">
        <v>15</v>
      </c>
      <c r="F58" s="8" t="s">
        <v>78</v>
      </c>
      <c r="G58" s="14" t="s">
        <v>83</v>
      </c>
      <c r="H58" s="60"/>
      <c r="I58" s="60"/>
      <c r="J58" s="58" t="e">
        <f t="shared" si="0"/>
        <v>#DIV/0!</v>
      </c>
      <c r="K58" s="58">
        <f t="shared" si="1"/>
        <v>0</v>
      </c>
    </row>
    <row r="59" spans="1:11" ht="25.5" hidden="1">
      <c r="A59" s="7" t="s">
        <v>11</v>
      </c>
      <c r="B59" s="8" t="s">
        <v>76</v>
      </c>
      <c r="C59" s="8" t="s">
        <v>84</v>
      </c>
      <c r="D59" s="8" t="s">
        <v>17</v>
      </c>
      <c r="E59" s="8" t="s">
        <v>16</v>
      </c>
      <c r="F59" s="8" t="s">
        <v>78</v>
      </c>
      <c r="G59" s="14" t="s">
        <v>85</v>
      </c>
      <c r="H59" s="60"/>
      <c r="I59" s="60"/>
      <c r="J59" s="58" t="e">
        <f t="shared" si="0"/>
        <v>#DIV/0!</v>
      </c>
      <c r="K59" s="58">
        <f t="shared" si="1"/>
        <v>0</v>
      </c>
    </row>
    <row r="60" spans="1:11" ht="44.25" customHeight="1" hidden="1">
      <c r="A60" s="7" t="s">
        <v>11</v>
      </c>
      <c r="B60" s="8" t="s">
        <v>76</v>
      </c>
      <c r="C60" s="8" t="s">
        <v>86</v>
      </c>
      <c r="D60" s="8" t="s">
        <v>13</v>
      </c>
      <c r="E60" s="8" t="s">
        <v>16</v>
      </c>
      <c r="F60" s="8" t="s">
        <v>78</v>
      </c>
      <c r="G60" s="18" t="s">
        <v>87</v>
      </c>
      <c r="H60" s="60"/>
      <c r="I60" s="60"/>
      <c r="J60" s="58" t="e">
        <f t="shared" si="0"/>
        <v>#DIV/0!</v>
      </c>
      <c r="K60" s="58">
        <f t="shared" si="1"/>
        <v>0</v>
      </c>
    </row>
    <row r="61" spans="1:11" ht="39.75" customHeight="1" hidden="1">
      <c r="A61" s="7" t="s">
        <v>11</v>
      </c>
      <c r="B61" s="8" t="s">
        <v>76</v>
      </c>
      <c r="C61" s="8" t="s">
        <v>88</v>
      </c>
      <c r="D61" s="8" t="s">
        <v>13</v>
      </c>
      <c r="E61" s="8" t="s">
        <v>16</v>
      </c>
      <c r="F61" s="8" t="s">
        <v>78</v>
      </c>
      <c r="G61" s="14" t="s">
        <v>89</v>
      </c>
      <c r="H61" s="60"/>
      <c r="I61" s="60"/>
      <c r="J61" s="58" t="e">
        <f t="shared" si="0"/>
        <v>#DIV/0!</v>
      </c>
      <c r="K61" s="58">
        <f t="shared" si="1"/>
        <v>0</v>
      </c>
    </row>
    <row r="62" spans="1:11" ht="26.25" customHeight="1" hidden="1">
      <c r="A62" s="7" t="s">
        <v>11</v>
      </c>
      <c r="B62" s="8" t="s">
        <v>76</v>
      </c>
      <c r="C62" s="8" t="s">
        <v>90</v>
      </c>
      <c r="D62" s="8" t="s">
        <v>13</v>
      </c>
      <c r="E62" s="8" t="s">
        <v>15</v>
      </c>
      <c r="F62" s="8" t="s">
        <v>78</v>
      </c>
      <c r="G62" s="14" t="s">
        <v>91</v>
      </c>
      <c r="H62" s="60"/>
      <c r="I62" s="60"/>
      <c r="J62" s="58" t="e">
        <f t="shared" si="0"/>
        <v>#DIV/0!</v>
      </c>
      <c r="K62" s="58">
        <f t="shared" si="1"/>
        <v>0</v>
      </c>
    </row>
    <row r="63" spans="1:11" ht="12.75">
      <c r="A63" s="5" t="s">
        <v>11</v>
      </c>
      <c r="B63" s="6" t="s">
        <v>92</v>
      </c>
      <c r="C63" s="6" t="s">
        <v>14</v>
      </c>
      <c r="D63" s="6" t="s">
        <v>13</v>
      </c>
      <c r="E63" s="6" t="s">
        <v>15</v>
      </c>
      <c r="F63" s="6" t="s">
        <v>16</v>
      </c>
      <c r="G63" s="15" t="s">
        <v>93</v>
      </c>
      <c r="H63" s="40">
        <f>SUM(H64:H66)</f>
        <v>120.735</v>
      </c>
      <c r="I63" s="40">
        <f>SUM(I64:I66)</f>
        <v>170.08899</v>
      </c>
      <c r="J63" s="58">
        <f t="shared" si="0"/>
        <v>140.87794757112684</v>
      </c>
      <c r="K63" s="58">
        <f t="shared" si="1"/>
        <v>49.353989999999996</v>
      </c>
    </row>
    <row r="64" spans="1:11" ht="12.75" hidden="1">
      <c r="A64" s="7" t="s">
        <v>11</v>
      </c>
      <c r="B64" s="8" t="s">
        <v>92</v>
      </c>
      <c r="C64" s="8" t="s">
        <v>19</v>
      </c>
      <c r="D64" s="8" t="s">
        <v>13</v>
      </c>
      <c r="E64" s="8" t="s">
        <v>15</v>
      </c>
      <c r="F64" s="8" t="s">
        <v>94</v>
      </c>
      <c r="G64" s="12" t="s">
        <v>95</v>
      </c>
      <c r="H64" s="40"/>
      <c r="I64" s="40"/>
      <c r="J64" s="58" t="e">
        <f t="shared" si="0"/>
        <v>#DIV/0!</v>
      </c>
      <c r="K64" s="58">
        <f t="shared" si="1"/>
        <v>0</v>
      </c>
    </row>
    <row r="65" spans="1:11" ht="12.75">
      <c r="A65" s="7" t="s">
        <v>11</v>
      </c>
      <c r="B65" s="8" t="s">
        <v>92</v>
      </c>
      <c r="C65" s="8" t="s">
        <v>48</v>
      </c>
      <c r="D65" s="8" t="s">
        <v>13</v>
      </c>
      <c r="E65" s="8" t="s">
        <v>15</v>
      </c>
      <c r="F65" s="8" t="s">
        <v>94</v>
      </c>
      <c r="G65" s="12" t="s">
        <v>93</v>
      </c>
      <c r="H65" s="60">
        <v>120.735</v>
      </c>
      <c r="I65" s="60">
        <v>170.08899</v>
      </c>
      <c r="J65" s="58">
        <f t="shared" si="0"/>
        <v>140.87794757112684</v>
      </c>
      <c r="K65" s="58">
        <f t="shared" si="1"/>
        <v>49.353989999999996</v>
      </c>
    </row>
    <row r="66" spans="1:11" ht="15" customHeight="1" hidden="1">
      <c r="A66" s="7" t="s">
        <v>11</v>
      </c>
      <c r="B66" s="8" t="s">
        <v>92</v>
      </c>
      <c r="C66" s="8" t="s">
        <v>57</v>
      </c>
      <c r="D66" s="8" t="s">
        <v>17</v>
      </c>
      <c r="E66" s="8" t="s">
        <v>15</v>
      </c>
      <c r="F66" s="8" t="s">
        <v>94</v>
      </c>
      <c r="G66" s="12" t="s">
        <v>96</v>
      </c>
      <c r="H66" s="60"/>
      <c r="I66" s="60"/>
      <c r="J66" s="58" t="e">
        <f t="shared" si="0"/>
        <v>#DIV/0!</v>
      </c>
      <c r="K66" s="58">
        <f t="shared" si="1"/>
        <v>0</v>
      </c>
    </row>
    <row r="67" spans="1:11" ht="18" customHeight="1">
      <c r="A67" s="5" t="s">
        <v>12</v>
      </c>
      <c r="B67" s="6" t="s">
        <v>13</v>
      </c>
      <c r="C67" s="6" t="s">
        <v>14</v>
      </c>
      <c r="D67" s="6" t="s">
        <v>13</v>
      </c>
      <c r="E67" s="6" t="s">
        <v>15</v>
      </c>
      <c r="F67" s="6" t="s">
        <v>16</v>
      </c>
      <c r="G67" s="15" t="s">
        <v>97</v>
      </c>
      <c r="H67" s="40">
        <f>SUM(H68+H72+H89+H91+H96)</f>
        <v>13843.07545</v>
      </c>
      <c r="I67" s="40">
        <f>SUM(I68+I72+I89+I91+I96)</f>
        <v>13815.703300000001</v>
      </c>
      <c r="J67" s="58">
        <f t="shared" si="0"/>
        <v>99.80226828858324</v>
      </c>
      <c r="K67" s="58">
        <f t="shared" si="1"/>
        <v>-27.372149999999237</v>
      </c>
    </row>
    <row r="68" spans="1:11" ht="18" customHeight="1">
      <c r="A68" s="5" t="s">
        <v>12</v>
      </c>
      <c r="B68" s="6" t="s">
        <v>27</v>
      </c>
      <c r="C68" s="6" t="s">
        <v>98</v>
      </c>
      <c r="D68" s="6" t="s">
        <v>13</v>
      </c>
      <c r="E68" s="6" t="s">
        <v>15</v>
      </c>
      <c r="F68" s="6" t="s">
        <v>99</v>
      </c>
      <c r="G68" s="15" t="s">
        <v>100</v>
      </c>
      <c r="H68" s="40">
        <f>SUM(H69+H70+H71)</f>
        <v>735</v>
      </c>
      <c r="I68" s="40">
        <f>SUM(I69+I70+I71)</f>
        <v>735</v>
      </c>
      <c r="J68" s="58">
        <f t="shared" si="0"/>
        <v>100</v>
      </c>
      <c r="K68" s="58">
        <f t="shared" si="1"/>
        <v>0</v>
      </c>
    </row>
    <row r="69" spans="1:11" ht="25.5" hidden="1">
      <c r="A69" s="7" t="s">
        <v>12</v>
      </c>
      <c r="B69" s="8" t="s">
        <v>27</v>
      </c>
      <c r="C69" s="8" t="s">
        <v>133</v>
      </c>
      <c r="D69" s="8" t="s">
        <v>65</v>
      </c>
      <c r="E69" s="8" t="s">
        <v>15</v>
      </c>
      <c r="F69" s="8" t="s">
        <v>99</v>
      </c>
      <c r="G69" s="12" t="s">
        <v>134</v>
      </c>
      <c r="H69" s="60"/>
      <c r="I69" s="60"/>
      <c r="J69" s="58" t="e">
        <f t="shared" si="0"/>
        <v>#DIV/0!</v>
      </c>
      <c r="K69" s="58">
        <f t="shared" si="1"/>
        <v>0</v>
      </c>
    </row>
    <row r="70" spans="1:11" ht="25.5">
      <c r="A70" s="7" t="s">
        <v>12</v>
      </c>
      <c r="B70" s="8" t="s">
        <v>27</v>
      </c>
      <c r="C70" s="8" t="s">
        <v>101</v>
      </c>
      <c r="D70" s="31" t="s">
        <v>65</v>
      </c>
      <c r="E70" s="8" t="s">
        <v>15</v>
      </c>
      <c r="F70" s="31" t="s">
        <v>122</v>
      </c>
      <c r="G70" s="12" t="s">
        <v>102</v>
      </c>
      <c r="H70" s="60">
        <v>335</v>
      </c>
      <c r="I70" s="60">
        <v>335</v>
      </c>
      <c r="J70" s="58">
        <f t="shared" si="0"/>
        <v>100</v>
      </c>
      <c r="K70" s="58">
        <f t="shared" si="1"/>
        <v>0</v>
      </c>
    </row>
    <row r="71" spans="1:11" ht="25.5">
      <c r="A71" s="7" t="s">
        <v>12</v>
      </c>
      <c r="B71" s="8" t="s">
        <v>27</v>
      </c>
      <c r="C71" s="31" t="s">
        <v>162</v>
      </c>
      <c r="D71" s="31" t="s">
        <v>65</v>
      </c>
      <c r="E71" s="31" t="s">
        <v>163</v>
      </c>
      <c r="F71" s="31" t="s">
        <v>122</v>
      </c>
      <c r="G71" s="12" t="s">
        <v>164</v>
      </c>
      <c r="H71" s="60">
        <v>400</v>
      </c>
      <c r="I71" s="60">
        <v>400</v>
      </c>
      <c r="J71" s="58">
        <f t="shared" si="0"/>
        <v>100</v>
      </c>
      <c r="K71" s="58">
        <f t="shared" si="1"/>
        <v>0</v>
      </c>
    </row>
    <row r="72" spans="1:11" ht="16.5" customHeight="1">
      <c r="A72" s="5" t="s">
        <v>12</v>
      </c>
      <c r="B72" s="6" t="s">
        <v>27</v>
      </c>
      <c r="C72" s="6" t="s">
        <v>103</v>
      </c>
      <c r="D72" s="6" t="s">
        <v>13</v>
      </c>
      <c r="E72" s="6" t="s">
        <v>15</v>
      </c>
      <c r="F72" s="6" t="s">
        <v>122</v>
      </c>
      <c r="G72" s="15" t="s">
        <v>8</v>
      </c>
      <c r="H72" s="40">
        <f>SUM(H73:H88)</f>
        <v>10177.275</v>
      </c>
      <c r="I72" s="40">
        <f>SUM(I73:I88)</f>
        <v>10177.275</v>
      </c>
      <c r="J72" s="58">
        <f t="shared" si="0"/>
        <v>100</v>
      </c>
      <c r="K72" s="58">
        <f t="shared" si="1"/>
        <v>0</v>
      </c>
    </row>
    <row r="73" spans="1:11" ht="66" customHeight="1" hidden="1">
      <c r="A73" s="7" t="s">
        <v>12</v>
      </c>
      <c r="B73" s="8" t="s">
        <v>27</v>
      </c>
      <c r="C73" s="8" t="s">
        <v>125</v>
      </c>
      <c r="D73" s="8" t="s">
        <v>65</v>
      </c>
      <c r="E73" s="8" t="s">
        <v>126</v>
      </c>
      <c r="F73" s="8" t="s">
        <v>122</v>
      </c>
      <c r="G73" s="12" t="s">
        <v>127</v>
      </c>
      <c r="H73" s="60"/>
      <c r="I73" s="60"/>
      <c r="J73" s="58" t="e">
        <f t="shared" si="0"/>
        <v>#DIV/0!</v>
      </c>
      <c r="K73" s="58">
        <f t="shared" si="1"/>
        <v>0</v>
      </c>
    </row>
    <row r="74" spans="1:11" ht="57" customHeight="1" hidden="1">
      <c r="A74" s="7" t="s">
        <v>12</v>
      </c>
      <c r="B74" s="8" t="s">
        <v>27</v>
      </c>
      <c r="C74" s="8" t="s">
        <v>125</v>
      </c>
      <c r="D74" s="8" t="s">
        <v>65</v>
      </c>
      <c r="E74" s="8" t="s">
        <v>145</v>
      </c>
      <c r="F74" s="8" t="s">
        <v>122</v>
      </c>
      <c r="G74" s="12" t="s">
        <v>146</v>
      </c>
      <c r="H74" s="60"/>
      <c r="I74" s="60"/>
      <c r="J74" s="58" t="e">
        <f t="shared" si="0"/>
        <v>#DIV/0!</v>
      </c>
      <c r="K74" s="58">
        <f t="shared" si="1"/>
        <v>0</v>
      </c>
    </row>
    <row r="75" spans="1:11" ht="89.25">
      <c r="A75" s="7" t="s">
        <v>12</v>
      </c>
      <c r="B75" s="8" t="s">
        <v>27</v>
      </c>
      <c r="C75" s="31" t="s">
        <v>156</v>
      </c>
      <c r="D75" s="8" t="s">
        <v>65</v>
      </c>
      <c r="E75" s="31" t="s">
        <v>15</v>
      </c>
      <c r="F75" s="8" t="s">
        <v>122</v>
      </c>
      <c r="G75" s="12" t="s">
        <v>130</v>
      </c>
      <c r="H75" s="61">
        <v>7746.487</v>
      </c>
      <c r="I75" s="61">
        <v>7746.487</v>
      </c>
      <c r="J75" s="58">
        <f t="shared" si="0"/>
        <v>100</v>
      </c>
      <c r="K75" s="58">
        <f t="shared" si="1"/>
        <v>0</v>
      </c>
    </row>
    <row r="76" spans="1:11" ht="57" customHeight="1" hidden="1">
      <c r="A76" s="7" t="s">
        <v>12</v>
      </c>
      <c r="B76" s="8" t="s">
        <v>27</v>
      </c>
      <c r="C76" s="8" t="s">
        <v>147</v>
      </c>
      <c r="D76" s="8" t="s">
        <v>65</v>
      </c>
      <c r="E76" s="8" t="s">
        <v>15</v>
      </c>
      <c r="F76" s="8" t="s">
        <v>122</v>
      </c>
      <c r="G76" s="12" t="s">
        <v>148</v>
      </c>
      <c r="H76" s="60"/>
      <c r="I76" s="60"/>
      <c r="J76" s="58" t="e">
        <f t="shared" si="0"/>
        <v>#DIV/0!</v>
      </c>
      <c r="K76" s="58">
        <f t="shared" si="1"/>
        <v>0</v>
      </c>
    </row>
    <row r="77" spans="1:11" ht="36.75" customHeight="1" hidden="1">
      <c r="A77" s="7" t="s">
        <v>12</v>
      </c>
      <c r="B77" s="8" t="s">
        <v>27</v>
      </c>
      <c r="C77" s="8" t="s">
        <v>149</v>
      </c>
      <c r="D77" s="8" t="s">
        <v>65</v>
      </c>
      <c r="E77" s="8" t="s">
        <v>15</v>
      </c>
      <c r="F77" s="8" t="s">
        <v>122</v>
      </c>
      <c r="G77" s="12" t="s">
        <v>150</v>
      </c>
      <c r="H77" s="60"/>
      <c r="I77" s="60"/>
      <c r="J77" s="58" t="e">
        <f aca="true" t="shared" si="2" ref="J77:J98">SUM(I77/H77*100)</f>
        <v>#DIV/0!</v>
      </c>
      <c r="K77" s="58">
        <f aca="true" t="shared" si="3" ref="K77:K98">SUM(I77-H77)</f>
        <v>0</v>
      </c>
    </row>
    <row r="78" spans="1:11" ht="36.75" customHeight="1" hidden="1">
      <c r="A78" s="7" t="s">
        <v>12</v>
      </c>
      <c r="B78" s="8" t="s">
        <v>27</v>
      </c>
      <c r="C78" s="8" t="s">
        <v>128</v>
      </c>
      <c r="D78" s="8" t="s">
        <v>65</v>
      </c>
      <c r="E78" s="8" t="s">
        <v>151</v>
      </c>
      <c r="F78" s="8" t="s">
        <v>122</v>
      </c>
      <c r="G78" s="12" t="s">
        <v>152</v>
      </c>
      <c r="H78" s="60"/>
      <c r="I78" s="60"/>
      <c r="J78" s="58" t="e">
        <f t="shared" si="2"/>
        <v>#DIV/0!</v>
      </c>
      <c r="K78" s="58">
        <f t="shared" si="3"/>
        <v>0</v>
      </c>
    </row>
    <row r="79" spans="1:11" ht="36.75" customHeight="1" hidden="1">
      <c r="A79" s="7" t="s">
        <v>12</v>
      </c>
      <c r="B79" s="8" t="s">
        <v>27</v>
      </c>
      <c r="C79" s="8" t="s">
        <v>128</v>
      </c>
      <c r="D79" s="8" t="s">
        <v>65</v>
      </c>
      <c r="E79" s="29" t="s">
        <v>157</v>
      </c>
      <c r="F79" s="8" t="s">
        <v>122</v>
      </c>
      <c r="G79" s="12" t="s">
        <v>158</v>
      </c>
      <c r="H79" s="60"/>
      <c r="I79" s="60"/>
      <c r="J79" s="58" t="e">
        <f t="shared" si="2"/>
        <v>#DIV/0!</v>
      </c>
      <c r="K79" s="58">
        <f t="shared" si="3"/>
        <v>0</v>
      </c>
    </row>
    <row r="80" spans="1:11" ht="26.25" customHeight="1" hidden="1">
      <c r="A80" s="7" t="s">
        <v>12</v>
      </c>
      <c r="B80" s="8" t="s">
        <v>27</v>
      </c>
      <c r="C80" s="8" t="s">
        <v>128</v>
      </c>
      <c r="D80" s="8" t="s">
        <v>65</v>
      </c>
      <c r="E80" s="8" t="s">
        <v>139</v>
      </c>
      <c r="F80" s="8" t="s">
        <v>122</v>
      </c>
      <c r="G80" s="12" t="s">
        <v>140</v>
      </c>
      <c r="H80" s="60"/>
      <c r="I80" s="60"/>
      <c r="J80" s="58" t="e">
        <f t="shared" si="2"/>
        <v>#DIV/0!</v>
      </c>
      <c r="K80" s="58">
        <f t="shared" si="3"/>
        <v>0</v>
      </c>
    </row>
    <row r="81" spans="1:11" ht="33.75" customHeight="1" hidden="1">
      <c r="A81" s="7" t="s">
        <v>12</v>
      </c>
      <c r="B81" s="8" t="s">
        <v>27</v>
      </c>
      <c r="C81" s="8" t="s">
        <v>128</v>
      </c>
      <c r="D81" s="8" t="s">
        <v>65</v>
      </c>
      <c r="E81" s="8" t="s">
        <v>141</v>
      </c>
      <c r="F81" s="8" t="s">
        <v>122</v>
      </c>
      <c r="G81" s="12" t="s">
        <v>142</v>
      </c>
      <c r="H81" s="60"/>
      <c r="I81" s="60"/>
      <c r="J81" s="58" t="e">
        <f t="shared" si="2"/>
        <v>#DIV/0!</v>
      </c>
      <c r="K81" s="58">
        <f t="shared" si="3"/>
        <v>0</v>
      </c>
    </row>
    <row r="82" spans="1:11" ht="47.25" customHeight="1" hidden="1">
      <c r="A82" s="7" t="s">
        <v>12</v>
      </c>
      <c r="B82" s="8" t="s">
        <v>27</v>
      </c>
      <c r="C82" s="8" t="s">
        <v>128</v>
      </c>
      <c r="D82" s="8" t="s">
        <v>65</v>
      </c>
      <c r="E82" s="8" t="s">
        <v>143</v>
      </c>
      <c r="F82" s="8" t="s">
        <v>122</v>
      </c>
      <c r="G82" s="12" t="s">
        <v>144</v>
      </c>
      <c r="H82" s="60"/>
      <c r="I82" s="60"/>
      <c r="J82" s="58" t="e">
        <f t="shared" si="2"/>
        <v>#DIV/0!</v>
      </c>
      <c r="K82" s="58">
        <f t="shared" si="3"/>
        <v>0</v>
      </c>
    </row>
    <row r="83" spans="1:11" ht="47.25" customHeight="1" hidden="1">
      <c r="A83" s="30" t="s">
        <v>12</v>
      </c>
      <c r="B83" s="31" t="s">
        <v>27</v>
      </c>
      <c r="C83" s="31" t="s">
        <v>128</v>
      </c>
      <c r="D83" s="31" t="s">
        <v>65</v>
      </c>
      <c r="E83" s="31" t="s">
        <v>154</v>
      </c>
      <c r="F83" s="31" t="s">
        <v>122</v>
      </c>
      <c r="G83" s="12" t="s">
        <v>155</v>
      </c>
      <c r="H83" s="60"/>
      <c r="I83" s="60"/>
      <c r="J83" s="58" t="e">
        <f t="shared" si="2"/>
        <v>#DIV/0!</v>
      </c>
      <c r="K83" s="58">
        <f t="shared" si="3"/>
        <v>0</v>
      </c>
    </row>
    <row r="84" spans="1:11" ht="38.25">
      <c r="A84" s="7" t="s">
        <v>12</v>
      </c>
      <c r="B84" s="8" t="s">
        <v>27</v>
      </c>
      <c r="C84" s="8" t="s">
        <v>119</v>
      </c>
      <c r="D84" s="8" t="s">
        <v>65</v>
      </c>
      <c r="E84" s="8" t="s">
        <v>15</v>
      </c>
      <c r="F84" s="8" t="s">
        <v>122</v>
      </c>
      <c r="G84" s="12" t="s">
        <v>9</v>
      </c>
      <c r="H84" s="60">
        <v>1999.788</v>
      </c>
      <c r="I84" s="60">
        <v>1999.788</v>
      </c>
      <c r="J84" s="58">
        <f t="shared" si="2"/>
        <v>100</v>
      </c>
      <c r="K84" s="58">
        <f t="shared" si="3"/>
        <v>0</v>
      </c>
    </row>
    <row r="85" spans="1:11" ht="51">
      <c r="A85" s="7" t="s">
        <v>12</v>
      </c>
      <c r="B85" s="8" t="s">
        <v>27</v>
      </c>
      <c r="C85" s="8" t="s">
        <v>104</v>
      </c>
      <c r="D85" s="8" t="s">
        <v>65</v>
      </c>
      <c r="E85" s="8" t="s">
        <v>105</v>
      </c>
      <c r="F85" s="8" t="s">
        <v>122</v>
      </c>
      <c r="G85" s="12" t="s">
        <v>106</v>
      </c>
      <c r="H85" s="60">
        <v>350</v>
      </c>
      <c r="I85" s="60">
        <v>350</v>
      </c>
      <c r="J85" s="58">
        <f t="shared" si="2"/>
        <v>100</v>
      </c>
      <c r="K85" s="58">
        <f t="shared" si="3"/>
        <v>0</v>
      </c>
    </row>
    <row r="86" spans="1:11" ht="89.25" hidden="1">
      <c r="A86" s="7" t="s">
        <v>12</v>
      </c>
      <c r="B86" s="8" t="s">
        <v>27</v>
      </c>
      <c r="C86" s="31" t="s">
        <v>156</v>
      </c>
      <c r="D86" s="8" t="s">
        <v>65</v>
      </c>
      <c r="E86" s="8" t="s">
        <v>129</v>
      </c>
      <c r="F86" s="8" t="s">
        <v>122</v>
      </c>
      <c r="G86" s="12" t="s">
        <v>130</v>
      </c>
      <c r="H86" s="61"/>
      <c r="I86" s="61"/>
      <c r="J86" s="58" t="e">
        <f t="shared" si="2"/>
        <v>#DIV/0!</v>
      </c>
      <c r="K86" s="58">
        <f t="shared" si="3"/>
        <v>0</v>
      </c>
    </row>
    <row r="87" spans="1:11" ht="38.25" hidden="1">
      <c r="A87" s="7" t="s">
        <v>12</v>
      </c>
      <c r="B87" s="8" t="s">
        <v>27</v>
      </c>
      <c r="C87" s="8" t="s">
        <v>104</v>
      </c>
      <c r="D87" s="8" t="s">
        <v>65</v>
      </c>
      <c r="E87" s="8" t="s">
        <v>107</v>
      </c>
      <c r="F87" s="8" t="s">
        <v>122</v>
      </c>
      <c r="G87" s="12" t="s">
        <v>108</v>
      </c>
      <c r="H87" s="60"/>
      <c r="I87" s="60"/>
      <c r="J87" s="58" t="e">
        <f t="shared" si="2"/>
        <v>#DIV/0!</v>
      </c>
      <c r="K87" s="58">
        <f t="shared" si="3"/>
        <v>0</v>
      </c>
    </row>
    <row r="88" spans="1:11" ht="25.5">
      <c r="A88" s="7" t="s">
        <v>12</v>
      </c>
      <c r="B88" s="8" t="s">
        <v>27</v>
      </c>
      <c r="C88" s="8" t="s">
        <v>104</v>
      </c>
      <c r="D88" s="8" t="s">
        <v>65</v>
      </c>
      <c r="E88" s="8" t="s">
        <v>131</v>
      </c>
      <c r="F88" s="8" t="s">
        <v>122</v>
      </c>
      <c r="G88" s="12" t="s">
        <v>132</v>
      </c>
      <c r="H88" s="60">
        <v>81</v>
      </c>
      <c r="I88" s="60">
        <v>81</v>
      </c>
      <c r="J88" s="58">
        <f t="shared" si="2"/>
        <v>100</v>
      </c>
      <c r="K88" s="58">
        <f t="shared" si="3"/>
        <v>0</v>
      </c>
    </row>
    <row r="89" spans="1:11" ht="25.5">
      <c r="A89" s="5" t="s">
        <v>12</v>
      </c>
      <c r="B89" s="6" t="s">
        <v>27</v>
      </c>
      <c r="C89" s="6" t="s">
        <v>84</v>
      </c>
      <c r="D89" s="6" t="s">
        <v>13</v>
      </c>
      <c r="E89" s="6" t="s">
        <v>15</v>
      </c>
      <c r="F89" s="6" t="s">
        <v>122</v>
      </c>
      <c r="G89" s="15" t="s">
        <v>109</v>
      </c>
      <c r="H89" s="40">
        <f>SUM(H90:H90)</f>
        <v>268.94284</v>
      </c>
      <c r="I89" s="40">
        <f>SUM(I90:I90)</f>
        <v>241.57069</v>
      </c>
      <c r="J89" s="58">
        <f t="shared" si="2"/>
        <v>89.82231689083079</v>
      </c>
      <c r="K89" s="58">
        <f t="shared" si="3"/>
        <v>-27.372149999999976</v>
      </c>
    </row>
    <row r="90" spans="1:11" ht="25.5">
      <c r="A90" s="7" t="s">
        <v>12</v>
      </c>
      <c r="B90" s="8" t="s">
        <v>27</v>
      </c>
      <c r="C90" s="8" t="s">
        <v>110</v>
      </c>
      <c r="D90" s="8" t="s">
        <v>65</v>
      </c>
      <c r="E90" s="8" t="s">
        <v>15</v>
      </c>
      <c r="F90" s="8" t="s">
        <v>122</v>
      </c>
      <c r="G90" s="12" t="s">
        <v>153</v>
      </c>
      <c r="H90" s="60">
        <v>268.94284</v>
      </c>
      <c r="I90" s="60">
        <v>241.57069</v>
      </c>
      <c r="J90" s="58">
        <f t="shared" si="2"/>
        <v>89.82231689083079</v>
      </c>
      <c r="K90" s="58">
        <f t="shared" si="3"/>
        <v>-27.372149999999976</v>
      </c>
    </row>
    <row r="91" spans="1:11" ht="12.75">
      <c r="A91" s="5" t="s">
        <v>12</v>
      </c>
      <c r="B91" s="6" t="s">
        <v>27</v>
      </c>
      <c r="C91" s="6" t="s">
        <v>111</v>
      </c>
      <c r="D91" s="6" t="s">
        <v>13</v>
      </c>
      <c r="E91" s="6" t="s">
        <v>15</v>
      </c>
      <c r="F91" s="6" t="s">
        <v>122</v>
      </c>
      <c r="G91" s="15" t="s">
        <v>112</v>
      </c>
      <c r="H91" s="40">
        <f>SUM(H92:H95)</f>
        <v>2661.85761</v>
      </c>
      <c r="I91" s="40">
        <f>SUM(I92:I95)</f>
        <v>2661.85761</v>
      </c>
      <c r="J91" s="58">
        <f t="shared" si="2"/>
        <v>100</v>
      </c>
      <c r="K91" s="58">
        <f t="shared" si="3"/>
        <v>0</v>
      </c>
    </row>
    <row r="92" spans="1:11" ht="51">
      <c r="A92" s="20" t="s">
        <v>12</v>
      </c>
      <c r="B92" s="21" t="s">
        <v>27</v>
      </c>
      <c r="C92" s="8" t="s">
        <v>124</v>
      </c>
      <c r="D92" s="21" t="s">
        <v>65</v>
      </c>
      <c r="E92" s="21" t="s">
        <v>15</v>
      </c>
      <c r="F92" s="21" t="s">
        <v>122</v>
      </c>
      <c r="G92" s="12" t="s">
        <v>123</v>
      </c>
      <c r="H92" s="60">
        <v>2471.4468</v>
      </c>
      <c r="I92" s="60">
        <v>2471.4468</v>
      </c>
      <c r="J92" s="58">
        <f t="shared" si="2"/>
        <v>100</v>
      </c>
      <c r="K92" s="58">
        <f t="shared" si="3"/>
        <v>0</v>
      </c>
    </row>
    <row r="93" spans="1:11" ht="25.5" hidden="1">
      <c r="A93" s="20" t="s">
        <v>12</v>
      </c>
      <c r="B93" s="21" t="s">
        <v>27</v>
      </c>
      <c r="C93" s="8" t="s">
        <v>135</v>
      </c>
      <c r="D93" s="21" t="s">
        <v>65</v>
      </c>
      <c r="E93" s="21" t="s">
        <v>136</v>
      </c>
      <c r="F93" s="21" t="s">
        <v>122</v>
      </c>
      <c r="G93" s="12" t="s">
        <v>137</v>
      </c>
      <c r="H93" s="60"/>
      <c r="I93" s="60"/>
      <c r="J93" s="58" t="e">
        <f t="shared" si="2"/>
        <v>#DIV/0!</v>
      </c>
      <c r="K93" s="58">
        <f t="shared" si="3"/>
        <v>0</v>
      </c>
    </row>
    <row r="94" spans="1:11" ht="51">
      <c r="A94" s="32" t="s">
        <v>12</v>
      </c>
      <c r="B94" s="33" t="s">
        <v>27</v>
      </c>
      <c r="C94" s="31" t="s">
        <v>159</v>
      </c>
      <c r="D94" s="33" t="s">
        <v>65</v>
      </c>
      <c r="E94" s="33" t="s">
        <v>15</v>
      </c>
      <c r="F94" s="33" t="s">
        <v>122</v>
      </c>
      <c r="G94" s="12" t="s">
        <v>160</v>
      </c>
      <c r="H94" s="60">
        <v>190.41081</v>
      </c>
      <c r="I94" s="60">
        <v>190.41081</v>
      </c>
      <c r="J94" s="58">
        <f t="shared" si="2"/>
        <v>100</v>
      </c>
      <c r="K94" s="58">
        <f t="shared" si="3"/>
        <v>0</v>
      </c>
    </row>
    <row r="95" spans="1:11" ht="51" hidden="1">
      <c r="A95" s="20" t="s">
        <v>12</v>
      </c>
      <c r="B95" s="21" t="s">
        <v>27</v>
      </c>
      <c r="C95" s="8" t="s">
        <v>135</v>
      </c>
      <c r="D95" s="21" t="s">
        <v>65</v>
      </c>
      <c r="E95" s="21" t="s">
        <v>15</v>
      </c>
      <c r="F95" s="21" t="s">
        <v>122</v>
      </c>
      <c r="G95" s="12" t="s">
        <v>138</v>
      </c>
      <c r="H95" s="60"/>
      <c r="I95" s="60"/>
      <c r="J95" s="58" t="e">
        <f t="shared" si="2"/>
        <v>#DIV/0!</v>
      </c>
      <c r="K95" s="58">
        <f t="shared" si="3"/>
        <v>0</v>
      </c>
    </row>
    <row r="96" spans="1:11" ht="12.75" hidden="1">
      <c r="A96" s="5" t="s">
        <v>12</v>
      </c>
      <c r="B96" s="6" t="s">
        <v>113</v>
      </c>
      <c r="C96" s="6" t="s">
        <v>48</v>
      </c>
      <c r="D96" s="6" t="s">
        <v>13</v>
      </c>
      <c r="E96" s="6" t="s">
        <v>15</v>
      </c>
      <c r="F96" s="6" t="s">
        <v>16</v>
      </c>
      <c r="G96" s="15" t="s">
        <v>114</v>
      </c>
      <c r="H96" s="36">
        <f>SUM(H97)</f>
        <v>0</v>
      </c>
      <c r="I96" s="36">
        <f>SUM(I97)</f>
        <v>0</v>
      </c>
      <c r="J96" s="58" t="e">
        <f t="shared" si="2"/>
        <v>#DIV/0!</v>
      </c>
      <c r="K96" s="58">
        <f t="shared" si="3"/>
        <v>0</v>
      </c>
    </row>
    <row r="97" spans="1:11" ht="12.75" hidden="1">
      <c r="A97" s="7" t="s">
        <v>12</v>
      </c>
      <c r="B97" s="8" t="s">
        <v>113</v>
      </c>
      <c r="C97" s="8" t="s">
        <v>115</v>
      </c>
      <c r="D97" s="8" t="s">
        <v>65</v>
      </c>
      <c r="E97" s="8" t="s">
        <v>15</v>
      </c>
      <c r="F97" s="28" t="s">
        <v>94</v>
      </c>
      <c r="G97" s="12" t="s">
        <v>116</v>
      </c>
      <c r="H97" s="60"/>
      <c r="I97" s="60"/>
      <c r="J97" s="58" t="e">
        <f t="shared" si="2"/>
        <v>#DIV/0!</v>
      </c>
      <c r="K97" s="58">
        <f t="shared" si="3"/>
        <v>0</v>
      </c>
    </row>
    <row r="98" spans="1:11" ht="15.75">
      <c r="A98" s="22"/>
      <c r="B98" s="23"/>
      <c r="C98" s="23"/>
      <c r="D98" s="23"/>
      <c r="E98" s="23"/>
      <c r="F98" s="24"/>
      <c r="G98" s="25" t="s">
        <v>117</v>
      </c>
      <c r="H98" s="62">
        <f>SUM(H12+H67)</f>
        <v>37237</v>
      </c>
      <c r="I98" s="62">
        <f>SUM(I12+I67)</f>
        <v>38047.89015000001</v>
      </c>
      <c r="J98" s="59">
        <f t="shared" si="2"/>
        <v>102.17764629266593</v>
      </c>
      <c r="K98" s="59">
        <f t="shared" si="3"/>
        <v>810.8901500000065</v>
      </c>
    </row>
  </sheetData>
  <sheetProtection selectLockedCells="1" selectUnlockedCells="1"/>
  <mergeCells count="3">
    <mergeCell ref="A8:K8"/>
    <mergeCell ref="A9:K9"/>
    <mergeCell ref="A11:F11"/>
  </mergeCells>
  <printOptions/>
  <pageMargins left="0.7480314960629921" right="0.31496062992125984" top="0.1968503937007874" bottom="0.15748031496062992" header="0.5118110236220472" footer="0.5118110236220472"/>
  <pageSetup fitToHeight="2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2023-02-13T08:25:29Z</cp:lastPrinted>
  <dcterms:modified xsi:type="dcterms:W3CDTF">2023-02-13T13:18:22Z</dcterms:modified>
  <cp:category/>
  <cp:version/>
  <cp:contentType/>
  <cp:contentStatus/>
</cp:coreProperties>
</file>