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<sst xmlns="http://schemas.openxmlformats.org/spreadsheetml/2006/main" count="553" uniqueCount="158">
  <si>
    <t>Наименование доходов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</si>
  <si>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</si>
  <si>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</si>
  <si>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</si>
  <si>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</si>
  <si>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Налоги на имущество</t>
  </si>
  <si>
    <t>Налог на имущество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</si>
  <si>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</si>
  <si>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субъектов РФ и муниципальных образований</t>
  </si>
  <si>
    <t>Субсидия на поддержку государственных программ субъектов РФ и муниципальных программ формирования современной городской среды</t>
  </si>
  <si>
    <t>Коды бюджетной классификации РФ</t>
  </si>
  <si>
    <t>1</t>
  </si>
  <si>
    <t>2</t>
  </si>
  <si>
    <t>00</t>
  </si>
  <si>
    <t>00000</t>
  </si>
  <si>
    <t>0000</t>
  </si>
  <si>
    <t>000</t>
  </si>
  <si>
    <t>01</t>
  </si>
  <si>
    <t>Налоги на прибыль, доходы</t>
  </si>
  <si>
    <t>01000</t>
  </si>
  <si>
    <t>110</t>
  </si>
  <si>
    <t>Налог на прибыль организаций</t>
  </si>
  <si>
    <t>02000</t>
  </si>
  <si>
    <t>03</t>
  </si>
  <si>
    <t>Налоги на товары (работы, услуги), реализуемые на территории РФ</t>
  </si>
  <si>
    <t>05</t>
  </si>
  <si>
    <t>Налоги на совокупный доход</t>
  </si>
  <si>
    <t>02</t>
  </si>
  <si>
    <t>Единый налог на вмененный доход для отдельных видов деятельности</t>
  </si>
  <si>
    <t>03000</t>
  </si>
  <si>
    <t>04000</t>
  </si>
  <si>
    <t>Налог, взимаемый в связи с применением патентной системы налогообложения</t>
  </si>
  <si>
    <t>06</t>
  </si>
  <si>
    <t>06000</t>
  </si>
  <si>
    <t xml:space="preserve">Земельный налог </t>
  </si>
  <si>
    <t>08</t>
  </si>
  <si>
    <t>Государственная пошлина, сборы</t>
  </si>
  <si>
    <t>Государственная пошлина по делам, рассматриваемым 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</si>
  <si>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</si>
  <si>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07000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</si>
  <si>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</si>
  <si>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</si>
  <si>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</si>
  <si>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</si>
  <si>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 в государственной и муниципальной собственности</t>
  </si>
  <si>
    <t>120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</si>
  <si>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</si>
  <si>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</si>
  <si>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05000</t>
  </si>
  <si>
    <t>05013</t>
  </si>
  <si>
    <t>00 &lt;...&gt;</t>
  </si>
  <si>
    <r>
      <t xml:space="preserve">Доходы, получаемые в виде </t>
    </r>
    <r>
      <rPr>
        <sz val="10"/>
        <color indexed="12"/>
        <rFont val="Arial"/>
        <family val="2"/>
      </rPr>
      <t>арендной платы за земельные участки</t>
    </r>
    <r>
      <rPr>
        <sz val="10"/>
        <rFont val="Arial"/>
        <family val="2"/>
      </rPr>
      <t xml:space="preserve">, государственная собственность на которые не разграничена &lt;...&gt;, а также средства от продажи права на заключение договоров аренды указанных земельных участков
</t>
    </r>
  </si>
  <si>
    <t>05035</t>
  </si>
  <si>
    <r>
      <t xml:space="preserve">Доходы от сдачи в </t>
    </r>
    <r>
      <rPr>
        <sz val="10"/>
        <color indexed="12"/>
        <rFont val="Arial"/>
        <family val="2"/>
      </rPr>
      <t>аренду имущества</t>
    </r>
    <r>
      <rPr>
        <sz val="10"/>
        <rFont val="Arial"/>
        <family val="2"/>
      </rPr>
      <t xml:space="preserve">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
</t>
    </r>
  </si>
  <si>
    <t>05075</t>
  </si>
  <si>
    <r>
      <t xml:space="preserve">Доходы от сдачи в </t>
    </r>
    <r>
      <rPr>
        <sz val="10"/>
        <color indexed="12"/>
        <rFont val="Arial"/>
        <family val="2"/>
      </rPr>
      <t>аренду имущества, составляющего казну</t>
    </r>
    <r>
      <rPr>
        <sz val="10"/>
        <rFont val="Arial"/>
        <family val="2"/>
      </rPr>
      <t xml:space="preserve"> &lt;...&gt;  (за исключением земельных участков)
</t>
    </r>
  </si>
  <si>
    <t>Платежи от государственных и муниципальных унитарных предприятий</t>
  </si>
  <si>
    <t>08000</t>
  </si>
  <si>
    <t xml:space="preserve">      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</si>
  <si>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09000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</si>
  <si>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</si>
  <si>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</si>
  <si>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</si>
  <si>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</si>
  <si>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Плата за использование лесов</t>
  </si>
  <si>
    <t>13</t>
  </si>
  <si>
    <t>Доходы от оказания платных услуг и компенсации затрат государства</t>
  </si>
  <si>
    <t>130</t>
  </si>
  <si>
    <t>Прочие доходы от оказания платных услуг и компенсации затрат государства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</si>
  <si>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</si>
  <si>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</si>
  <si>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</si>
  <si>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</si>
  <si>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15</t>
  </si>
  <si>
    <t xml:space="preserve">Административные платежи и сборы </t>
  </si>
  <si>
    <t>Платежи, взимаемые государственными и муниципальными организациями за выполнение определенных функций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</si>
  <si>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</si>
  <si>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</si>
  <si>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</si>
  <si>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</si>
  <si>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</si>
  <si>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25000</t>
  </si>
  <si>
    <t xml:space="preserve"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 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</si>
  <si>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</si>
  <si>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</si>
  <si>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30000</t>
  </si>
  <si>
    <t>Денежные взыскания ( штрафы) за административные правонарушения в области дорожного движения</t>
  </si>
  <si>
    <t>33000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</si>
  <si>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</t>
  </si>
  <si>
    <t>43000</t>
  </si>
  <si>
    <t>Денежные взыскания ( штрафы) за нарушение законодательства РФ об административных правонарушениях, предусмотренных ст.20.25 Кодекса</t>
  </si>
  <si>
    <t>90000</t>
  </si>
  <si>
    <t>Прочие поступления от денежных взысканий (штрафов) и иных сумм в возмещение ущерба</t>
  </si>
  <si>
    <t>17</t>
  </si>
  <si>
    <t>Прочие неналоговые доходы</t>
  </si>
  <si>
    <t>180</t>
  </si>
  <si>
    <t>Невыясненные поступления</t>
  </si>
  <si>
    <t xml:space="preserve">Суммы по искам о возмещении вреда, причиненного окружающей среде </t>
  </si>
  <si>
    <t xml:space="preserve">БЕЗВОЗМЕЗДНЫЕ ПОСТУПЛЕНИЯ        </t>
  </si>
  <si>
    <t>15000</t>
  </si>
  <si>
    <t>151</t>
  </si>
  <si>
    <t>Дотации бюджетам субъектов РФ и муниципальных образований</t>
  </si>
  <si>
    <r>
      <t>15</t>
    </r>
    <r>
      <rPr>
        <sz val="10"/>
        <rFont val="Arial"/>
        <family val="2"/>
      </rPr>
      <t>002</t>
    </r>
  </si>
  <si>
    <t>ДОТАЦИЯ на поддержку мер по обеспечению сбалансированности бюджетов</t>
  </si>
  <si>
    <t>01009</t>
  </si>
  <si>
    <t>9032</t>
  </si>
  <si>
    <t>ДОТАЦИЯ за достижение наилучших значений показателей деятельности органов местного самоуправления  муниципальных районов</t>
  </si>
  <si>
    <t>20000</t>
  </si>
  <si>
    <r>
      <t>29</t>
    </r>
    <r>
      <rPr>
        <sz val="10"/>
        <rFont val="Arial"/>
        <family val="2"/>
      </rPr>
      <t>999</t>
    </r>
  </si>
  <si>
    <t>9096</t>
  </si>
  <si>
    <t>Субсидия на проведение ремонта (реконструкции) и благоустройство воинских захоронений, памятников и памятных знаков, увековечивающих память погибших при защите Отечества на территории муниципального образования</t>
  </si>
  <si>
    <t>9142</t>
  </si>
  <si>
    <t>Субсидия на реализацию мероприятий в рамках основного мероприятия "Обеспечение пожарной безопасности в органах исполнительной власти области и муниципальных образованиях"</t>
  </si>
  <si>
    <t>Субвенции бюджетам субъектов РФ и муниципальных образований</t>
  </si>
  <si>
    <t>35118</t>
  </si>
  <si>
    <r>
      <t>Субвенция на  осуществление полномочий по первичному</t>
    </r>
    <r>
      <rPr>
        <i/>
        <sz val="10"/>
        <rFont val="Arial Cyr"/>
        <family val="0"/>
      </rPr>
      <t xml:space="preserve"> воинскому учету </t>
    </r>
    <r>
      <rPr>
        <sz val="10"/>
        <rFont val="Arial Cyr"/>
        <family val="0"/>
      </rPr>
      <t>на территориях, где отсутствуют военные комиссариаты</t>
    </r>
  </si>
  <si>
    <t>40000</t>
  </si>
  <si>
    <t>Иные межбюджетные трансферты</t>
  </si>
  <si>
    <t>07</t>
  </si>
  <si>
    <t>Прочие безвозмездные поступления</t>
  </si>
  <si>
    <t>05030</t>
  </si>
  <si>
    <t>Прочие безвозмездные поспупления в бюджеты сельских поселений</t>
  </si>
  <si>
    <t>ВСЕГО ДОХОДОВ</t>
  </si>
  <si>
    <t>тыс.руб.</t>
  </si>
  <si>
    <t>25555</t>
  </si>
  <si>
    <t>23051</t>
  </si>
  <si>
    <t>Доходы от возмещения ущерба при возникновении страховых случаев</t>
  </si>
  <si>
    <t>150</t>
  </si>
  <si>
    <t>Межбюджетные трансферты, передаваемые бюджетам поселений из бюджета района на осуществление части полномочий по решению вопросов местного значения в соответствии с заключенными соглашениями</t>
  </si>
  <si>
    <t>40014</t>
  </si>
  <si>
    <t>20077</t>
  </si>
  <si>
    <t>9098</t>
  </si>
  <si>
    <t>Субсидия на софинансирование строительства и реконструкции объектов муниципальной собственности в рамках основного мероприятия "Строительство, реконструкция и капитальный ремонт объектов водоотведения и очистки сточных вод</t>
  </si>
  <si>
    <t>29999</t>
  </si>
  <si>
    <t>9103</t>
  </si>
  <si>
    <t>Субсидия на осуществление дорожной деятельности,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области в рамках основного мероприятия "Выполнение работ по обеспечению сохранности и приведению в нормативное состояние автомобильных дорог общего пользования местного значения, дворовых территорий и проездов к ним"</t>
  </si>
  <si>
    <t>9198</t>
  </si>
  <si>
    <t>Субсидия на ликвидацию очагов сорного растения борщевик Сосновского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</si>
  <si>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</si>
  <si>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</si>
  <si>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45160</t>
  </si>
  <si>
    <t>9023</t>
  </si>
  <si>
    <t>Средства на осуществление дополнительных расходов из резервных фондов Администрации области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</si>
  <si>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(Резервный фонд Администрации района)</t>
  </si>
  <si>
    <t>25299</t>
  </si>
  <si>
    <t>Субсидия на 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</si>
  <si>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>10000</t>
  </si>
  <si>
    <t>Доходы от денежных взысканий (штрафов) поступающих в счет погашения задолженности, образовавшейся до 1 января 2020 года</t>
  </si>
  <si>
    <t>Приложение №1</t>
  </si>
  <si>
    <t>к Решению Собрания депутатов городского поселения "Пушкиногорье"</t>
  </si>
  <si>
    <t>Об исполнении бюджета муниципального образования "Пушкиногорье"</t>
  </si>
  <si>
    <t>Исполнение доходной части бюджета муниципального образования</t>
  </si>
  <si>
    <t>% исполнения</t>
  </si>
  <si>
    <t>"-" невыпол-нено;"+" перевып.</t>
  </si>
  <si>
    <t>за 2020 год"</t>
  </si>
  <si>
    <t>"Пушкиногорье" за 2020 год</t>
  </si>
  <si>
    <t>Уточненный годовой план на 01.01.2021г.</t>
  </si>
  <si>
    <t>Исполнено по состоянию на 01.01.2021г.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</si>
</sst>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.00_);_(\$* \(#,##0.00\);_(\$* \-??_);_(@_)"/>
    <numFmt numFmtId="173" formatCode="#,##0.0;[Red]#,##0.0"/>
    <numFmt numFmtId="174" formatCode="#,##0.0"/>
    <numFmt numFmtId="175" formatCode="#,##0.00;[Red]#,##0.00"/>
    <numFmt numFmtId="176" formatCode="#,##0.000;[Red]#,##0.000"/>
    <numFmt numFmtId="177" formatCode="#,##0.0000;[Red]#,##0.0000"/>
    <numFmt numFmtId="178" formatCode="#,##0.00000;[Red]#,##0.00000"/>
    <numFmt numFmtId="179" formatCode="#,##0.00000"/>
    <numFmt numFmtId="180" formatCode="_-* #,##0.0_р_._-;\-* #,##0.0_р_._-;_-* &quot;-&quot;?_р_._-;_-@_-"/>
    <numFmt numFmtId="181" formatCode="_-* #,##0.00000_р_._-;\-* #,##0.00000_р_._-;_-* &quot;-&quot;?_р_._-;_-@_-"/>
    <numFmt numFmtId="182" formatCode="_-* #,##0.00000_р_._-;\-* #,##0.00000_р_._-;_-* &quot;-&quot;?????_р_._-;_-@_-"/>
    <numFmt numFmtId="183" formatCode="_-* #,##0.000000_р_._-;\-* #,##0.000000_р_._-;_-* &quot;-&quot;?????_р_._-;_-@_-"/>
    <numFmt numFmtId="184" formatCode="_-* #,##0.0000_р_._-;\-* #,##0.0000_р_._-;_-* &quot;-&quot;?????_р_._-;_-@_-"/>
    <numFmt numFmtId="185" formatCode="_-* #,##0.000_р_._-;\-* #,##0.000_р_._-;_-* &quot;-&quot;?????_р_._-;_-@_-"/>
    <numFmt numFmtId="186" formatCode="_-* #,##0.00_р_._-;\-* #,##0.00_р_._-;_-* &quot;-&quot;?????_р_._-;_-@_-"/>
    <numFmt numFmtId="187" formatCode="_-* #,##0.0_р_._-;\-* #,##0.0_р_._-;_-* &quot;-&quot;?????_р_._-;_-@_-"/>
    <numFmt numFmtId="188" formatCode="_-* #,##0.00000\ _₽_-;\-* #,##0.00000\ _₽_-;_-* &quot;-&quot;?????\ _₽_-;_-@_-"/>
    <numFmt numFmtId="189" formatCode="#,##0.0_ ;\-#,##0.0\ "/>
    <numFmt numFmtId="190" formatCode="#,##0.0000"/>
    <numFmt numFmtId="191" formatCode="#,##0.000"/>
  </numFmts>
  <fonts count="48"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sz val="10"/>
      <name val="Arial Cyr"/>
      <family val="0"/>
    </font>
    <font>
      <i/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Bookman Old Style"/>
      <family val="1"/>
    </font>
    <font>
      <sz val="10"/>
      <color indexed="12"/>
      <name val="Bookman Old Style"/>
      <family val="1"/>
    </font>
    <font>
      <b/>
      <sz val="12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justify"/>
    </xf>
    <xf numFmtId="49" fontId="6" fillId="0" borderId="11" xfId="0" applyNumberFormat="1" applyFont="1" applyFill="1" applyBorder="1" applyAlignment="1">
      <alignment horizontal="center" vertical="justify"/>
    </xf>
    <xf numFmtId="0" fontId="7" fillId="0" borderId="12" xfId="0" applyFont="1" applyFill="1" applyBorder="1" applyAlignment="1">
      <alignment vertical="justify"/>
    </xf>
    <xf numFmtId="49" fontId="6" fillId="0" borderId="13" xfId="0" applyNumberFormat="1" applyFont="1" applyFill="1" applyBorder="1" applyAlignment="1">
      <alignment horizontal="center" vertical="justify"/>
    </xf>
    <xf numFmtId="49" fontId="6" fillId="0" borderId="14" xfId="0" applyNumberFormat="1" applyFont="1" applyFill="1" applyBorder="1" applyAlignment="1">
      <alignment horizontal="center" vertical="justify"/>
    </xf>
    <xf numFmtId="49" fontId="0" fillId="0" borderId="13" xfId="0" applyNumberFormat="1" applyFont="1" applyFill="1" applyBorder="1" applyAlignment="1">
      <alignment horizontal="center" vertical="justify"/>
    </xf>
    <xf numFmtId="49" fontId="0" fillId="0" borderId="14" xfId="0" applyNumberFormat="1" applyFont="1" applyFill="1" applyBorder="1" applyAlignment="1">
      <alignment horizontal="center" vertical="justify"/>
    </xf>
    <xf numFmtId="0" fontId="4" fillId="0" borderId="12" xfId="0" applyFont="1" applyFill="1" applyBorder="1" applyAlignment="1">
      <alignment vertical="justify"/>
    </xf>
    <xf numFmtId="49" fontId="6" fillId="0" borderId="15" xfId="0" applyNumberFormat="1" applyFont="1" applyFill="1" applyBorder="1" applyAlignment="1">
      <alignment horizontal="center" vertical="justify"/>
    </xf>
    <xf numFmtId="0" fontId="7" fillId="0" borderId="0" xfId="0" applyFont="1" applyFill="1" applyAlignment="1">
      <alignment wrapText="1"/>
    </xf>
    <xf numFmtId="0" fontId="4" fillId="0" borderId="12" xfId="0" applyFont="1" applyFill="1" applyBorder="1" applyAlignment="1">
      <alignment vertical="justify" wrapText="1"/>
    </xf>
    <xf numFmtId="0" fontId="4" fillId="0" borderId="12" xfId="0" applyFont="1" applyFill="1" applyBorder="1" applyAlignment="1">
      <alignment vertical="justify"/>
    </xf>
    <xf numFmtId="49" fontId="0" fillId="0" borderId="14" xfId="0" applyNumberFormat="1" applyFill="1" applyBorder="1" applyAlignment="1">
      <alignment horizontal="center" vertical="justify"/>
    </xf>
    <xf numFmtId="0" fontId="0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justify" wrapText="1"/>
    </xf>
    <xf numFmtId="49" fontId="0" fillId="0" borderId="13" xfId="0" applyNumberFormat="1" applyFont="1" applyFill="1" applyBorder="1" applyAlignment="1">
      <alignment horizontal="right" vertical="justify"/>
    </xf>
    <xf numFmtId="49" fontId="0" fillId="0" borderId="14" xfId="0" applyNumberFormat="1" applyFont="1" applyFill="1" applyBorder="1" applyAlignment="1">
      <alignment horizontal="right" vertical="justify"/>
    </xf>
    <xf numFmtId="49" fontId="0" fillId="0" borderId="14" xfId="0" applyNumberFormat="1" applyFill="1" applyBorder="1" applyAlignment="1">
      <alignment horizontal="right" vertical="justify"/>
    </xf>
    <xf numFmtId="0" fontId="0" fillId="0" borderId="12" xfId="0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justify"/>
    </xf>
    <xf numFmtId="49" fontId="0" fillId="0" borderId="10" xfId="0" applyNumberFormat="1" applyFont="1" applyFill="1" applyBorder="1" applyAlignment="1">
      <alignment horizontal="center" vertical="justify"/>
    </xf>
    <xf numFmtId="49" fontId="0" fillId="0" borderId="11" xfId="0" applyNumberFormat="1" applyFont="1" applyFill="1" applyBorder="1" applyAlignment="1">
      <alignment horizontal="center" vertical="justify"/>
    </xf>
    <xf numFmtId="49" fontId="0" fillId="0" borderId="11" xfId="0" applyNumberFormat="1" applyFill="1" applyBorder="1" applyAlignment="1">
      <alignment horizontal="center" vertical="justify"/>
    </xf>
    <xf numFmtId="49" fontId="0" fillId="0" borderId="13" xfId="0" applyNumberFormat="1" applyFill="1" applyBorder="1" applyAlignment="1">
      <alignment horizontal="center" vertical="justify"/>
    </xf>
    <xf numFmtId="49" fontId="0" fillId="0" borderId="15" xfId="0" applyNumberFormat="1" applyFill="1" applyBorder="1" applyAlignment="1">
      <alignment horizontal="center" vertical="justify"/>
    </xf>
    <xf numFmtId="49" fontId="1" fillId="0" borderId="13" xfId="0" applyNumberFormat="1" applyFont="1" applyFill="1" applyBorder="1" applyAlignment="1">
      <alignment horizontal="center" vertical="justify"/>
    </xf>
    <xf numFmtId="49" fontId="1" fillId="0" borderId="14" xfId="0" applyNumberFormat="1" applyFont="1" applyFill="1" applyBorder="1" applyAlignment="1">
      <alignment horizontal="center" vertical="justify"/>
    </xf>
    <xf numFmtId="49" fontId="1" fillId="0" borderId="15" xfId="0" applyNumberFormat="1" applyFont="1" applyFill="1" applyBorder="1" applyAlignment="1">
      <alignment horizontal="center" vertical="justify"/>
    </xf>
    <xf numFmtId="0" fontId="9" fillId="0" borderId="15" xfId="0" applyFont="1" applyFill="1" applyBorder="1" applyAlignment="1">
      <alignment horizontal="center" vertical="justify" wrapText="1"/>
    </xf>
    <xf numFmtId="181" fontId="5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49" fontId="0" fillId="0" borderId="10" xfId="0" applyNumberFormat="1" applyFill="1" applyBorder="1" applyAlignment="1">
      <alignment horizontal="center" vertical="justify"/>
    </xf>
    <xf numFmtId="187" fontId="7" fillId="0" borderId="12" xfId="0" applyNumberFormat="1" applyFont="1" applyFill="1" applyBorder="1" applyAlignment="1">
      <alignment horizontal="right"/>
    </xf>
    <xf numFmtId="187" fontId="4" fillId="0" borderId="12" xfId="0" applyNumberFormat="1" applyFont="1" applyFill="1" applyBorder="1" applyAlignment="1">
      <alignment/>
    </xf>
    <xf numFmtId="187" fontId="7" fillId="0" borderId="12" xfId="0" applyNumberFormat="1" applyFont="1" applyFill="1" applyBorder="1" applyAlignment="1">
      <alignment/>
    </xf>
    <xf numFmtId="187" fontId="4" fillId="0" borderId="12" xfId="0" applyNumberFormat="1" applyFont="1" applyFill="1" applyBorder="1" applyAlignment="1">
      <alignment horizontal="right"/>
    </xf>
    <xf numFmtId="187" fontId="7" fillId="0" borderId="15" xfId="0" applyNumberFormat="1" applyFont="1" applyFill="1" applyBorder="1" applyAlignment="1">
      <alignment horizontal="right"/>
    </xf>
    <xf numFmtId="187" fontId="7" fillId="0" borderId="15" xfId="0" applyNumberFormat="1" applyFont="1" applyFill="1" applyBorder="1" applyAlignment="1">
      <alignment wrapText="1"/>
    </xf>
    <xf numFmtId="187" fontId="7" fillId="0" borderId="12" xfId="0" applyNumberFormat="1" applyFont="1" applyFill="1" applyBorder="1" applyAlignment="1">
      <alignment wrapText="1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53" applyFont="1" applyBorder="1" applyAlignment="1">
      <alignment horizontal="right"/>
      <protection/>
    </xf>
    <xf numFmtId="0" fontId="26" fillId="0" borderId="0" xfId="0" applyFont="1" applyAlignment="1">
      <alignment/>
    </xf>
    <xf numFmtId="0" fontId="27" fillId="0" borderId="0" xfId="53" applyFont="1" applyBorder="1" applyAlignment="1">
      <alignment horizontal="right"/>
      <protection/>
    </xf>
    <xf numFmtId="0" fontId="26" fillId="0" borderId="0" xfId="0" applyFont="1" applyAlignment="1">
      <alignment horizontal="right"/>
    </xf>
    <xf numFmtId="0" fontId="28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8" fillId="0" borderId="0" xfId="0" applyFont="1" applyFill="1" applyAlignment="1">
      <alignment horizontal="center"/>
    </xf>
    <xf numFmtId="180" fontId="29" fillId="0" borderId="0" xfId="0" applyNumberFormat="1" applyFont="1" applyFill="1" applyAlignment="1">
      <alignment horizontal="right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5" xfId="0" applyNumberFormat="1" applyFont="1" applyFill="1" applyBorder="1" applyAlignment="1">
      <alignment horizontal="center" vertical="justify" wrapText="1"/>
    </xf>
    <xf numFmtId="49" fontId="30" fillId="0" borderId="12" xfId="0" applyNumberFormat="1" applyFont="1" applyFill="1" applyBorder="1" applyAlignment="1">
      <alignment horizontal="center" vertical="center"/>
    </xf>
    <xf numFmtId="0" fontId="30" fillId="0" borderId="16" xfId="53" applyFont="1" applyBorder="1" applyAlignment="1">
      <alignment horizontal="center" vertical="center" wrapText="1"/>
      <protection/>
    </xf>
    <xf numFmtId="0" fontId="30" fillId="0" borderId="17" xfId="53" applyFont="1" applyBorder="1" applyAlignment="1">
      <alignment horizontal="center" vertical="center" wrapText="1"/>
      <protection/>
    </xf>
    <xf numFmtId="174" fontId="4" fillId="0" borderId="12" xfId="0" applyNumberFormat="1" applyFont="1" applyFill="1" applyBorder="1" applyAlignment="1">
      <alignment horizontal="right"/>
    </xf>
    <xf numFmtId="174" fontId="3" fillId="0" borderId="12" xfId="0" applyNumberFormat="1" applyFont="1" applyFill="1" applyBorder="1" applyAlignment="1">
      <alignment horizontal="right"/>
    </xf>
    <xf numFmtId="187" fontId="4" fillId="0" borderId="12" xfId="0" applyNumberFormat="1" applyFont="1" applyFill="1" applyBorder="1" applyAlignment="1">
      <alignment wrapText="1"/>
    </xf>
    <xf numFmtId="187" fontId="4" fillId="0" borderId="15" xfId="0" applyNumberFormat="1" applyFont="1" applyFill="1" applyBorder="1" applyAlignment="1">
      <alignment wrapText="1"/>
    </xf>
    <xf numFmtId="187" fontId="4" fillId="0" borderId="12" xfId="0" applyNumberFormat="1" applyFont="1" applyFill="1" applyBorder="1" applyAlignment="1">
      <alignment/>
    </xf>
    <xf numFmtId="187" fontId="3" fillId="0" borderId="12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PageLayoutView="0" workbookViewId="0" topLeftCell="A64">
      <selection activeCell="N75" sqref="N75"/>
    </sheetView>
  </sheetViews>
  <sheetFormatPr defaultColWidth="9.140625" defaultRowHeight="12.75"/>
  <cols>
    <col min="1" max="1" width="2.28125" style="1" customWidth="1"/>
    <col min="2" max="2" width="3.57421875" style="1" customWidth="1"/>
    <col min="3" max="3" width="7.7109375" style="1" customWidth="1"/>
    <col min="4" max="4" width="5.28125" style="1" customWidth="1"/>
    <col min="5" max="5" width="6.140625" style="1" customWidth="1"/>
    <col min="6" max="6" width="5.140625" style="1" customWidth="1"/>
    <col min="7" max="7" width="64.57421875" style="1" customWidth="1"/>
    <col min="8" max="8" width="13.57421875" style="35" customWidth="1"/>
    <col min="9" max="9" width="12.8515625" style="34" customWidth="1"/>
    <col min="10" max="10" width="10.57421875" style="33" customWidth="1"/>
    <col min="11" max="11" width="13.57421875" style="33" customWidth="1"/>
    <col min="12" max="16384" width="9.140625" style="1" customWidth="1"/>
  </cols>
  <sheetData>
    <row r="1" spans="1:11" ht="15">
      <c r="A1" s="44"/>
      <c r="B1" s="45"/>
      <c r="C1" s="45"/>
      <c r="D1" s="45"/>
      <c r="E1" s="45"/>
      <c r="F1" s="45"/>
      <c r="G1" s="46"/>
      <c r="H1" s="47"/>
      <c r="I1" s="47"/>
      <c r="J1" s="47"/>
      <c r="K1" s="46" t="s">
        <v>148</v>
      </c>
    </row>
    <row r="2" spans="1:11" ht="15">
      <c r="A2" s="44"/>
      <c r="B2" s="45"/>
      <c r="C2" s="45"/>
      <c r="D2" s="45"/>
      <c r="E2" s="45"/>
      <c r="F2" s="45"/>
      <c r="G2" s="48"/>
      <c r="H2" s="47"/>
      <c r="I2" s="47"/>
      <c r="J2" s="47"/>
      <c r="K2" s="48" t="s">
        <v>149</v>
      </c>
    </row>
    <row r="3" spans="1:11" ht="15">
      <c r="A3" s="44"/>
      <c r="B3" s="45"/>
      <c r="C3" s="45"/>
      <c r="D3" s="45"/>
      <c r="E3" s="45"/>
      <c r="F3" s="45"/>
      <c r="G3" s="48"/>
      <c r="H3" s="47"/>
      <c r="I3" s="47"/>
      <c r="J3" s="47"/>
      <c r="K3" s="48" t="s">
        <v>150</v>
      </c>
    </row>
    <row r="4" spans="1:11" ht="15">
      <c r="A4" s="44"/>
      <c r="B4" s="45"/>
      <c r="C4" s="45"/>
      <c r="D4" s="45"/>
      <c r="E4" s="45"/>
      <c r="F4" s="45"/>
      <c r="G4" s="46"/>
      <c r="H4" s="47"/>
      <c r="I4" s="47"/>
      <c r="J4" s="47"/>
      <c r="K4" s="46" t="s">
        <v>154</v>
      </c>
    </row>
    <row r="5" spans="1:11" ht="15">
      <c r="A5" s="47"/>
      <c r="B5" s="47"/>
      <c r="C5" s="49"/>
      <c r="D5" s="49"/>
      <c r="E5" s="49"/>
      <c r="F5" s="49"/>
      <c r="G5" s="47"/>
      <c r="H5" s="47"/>
      <c r="I5" s="47"/>
      <c r="J5" s="47"/>
      <c r="K5" s="47"/>
    </row>
    <row r="6" spans="1:11" ht="15">
      <c r="A6" s="47"/>
      <c r="B6" s="47"/>
      <c r="C6" s="49"/>
      <c r="D6" s="49"/>
      <c r="E6" s="49"/>
      <c r="F6" s="49"/>
      <c r="G6" s="47"/>
      <c r="H6" s="47"/>
      <c r="I6" s="47"/>
      <c r="J6" s="47"/>
      <c r="K6" s="47"/>
    </row>
    <row r="7" spans="1:11" ht="15">
      <c r="A7" s="47"/>
      <c r="B7" s="47"/>
      <c r="C7" s="49"/>
      <c r="D7" s="49"/>
      <c r="E7" s="49"/>
      <c r="F7" s="49"/>
      <c r="G7" s="47"/>
      <c r="H7" s="47"/>
      <c r="I7" s="47"/>
      <c r="J7" s="47"/>
      <c r="K7" s="47"/>
    </row>
    <row r="8" spans="1:11" ht="15.75" customHeight="1">
      <c r="A8" s="50" t="s">
        <v>151</v>
      </c>
      <c r="B8" s="50"/>
      <c r="C8" s="50"/>
      <c r="D8" s="50"/>
      <c r="E8" s="50"/>
      <c r="F8" s="50"/>
      <c r="G8" s="51"/>
      <c r="H8" s="51"/>
      <c r="I8" s="51"/>
      <c r="J8" s="51"/>
      <c r="K8" s="51"/>
    </row>
    <row r="9" spans="1:11" ht="15" customHeight="1">
      <c r="A9" s="50" t="s">
        <v>155</v>
      </c>
      <c r="B9" s="50"/>
      <c r="C9" s="50"/>
      <c r="D9" s="50"/>
      <c r="E9" s="50"/>
      <c r="F9" s="50"/>
      <c r="G9" s="51"/>
      <c r="H9" s="51"/>
      <c r="I9" s="51"/>
      <c r="J9" s="51"/>
      <c r="K9" s="51"/>
    </row>
    <row r="10" spans="7:9" s="44" customFormat="1" ht="16.5">
      <c r="G10" s="52"/>
      <c r="H10" s="53" t="s">
        <v>123</v>
      </c>
      <c r="I10" s="53"/>
    </row>
    <row r="11" spans="1:11" s="44" customFormat="1" ht="71.25" customHeight="1">
      <c r="A11" s="54" t="s">
        <v>10</v>
      </c>
      <c r="B11" s="55"/>
      <c r="C11" s="55"/>
      <c r="D11" s="55"/>
      <c r="E11" s="55"/>
      <c r="F11" s="56"/>
      <c r="G11" s="57" t="s">
        <v>0</v>
      </c>
      <c r="H11" s="58" t="s">
        <v>156</v>
      </c>
      <c r="I11" s="58" t="s">
        <v>157</v>
      </c>
      <c r="J11" s="59" t="s">
        <v>152</v>
      </c>
      <c r="K11" s="59" t="s">
        <v>153</v>
      </c>
    </row>
    <row r="12" spans="1:11" ht="18.75" customHeight="1">
      <c r="A12" s="2" t="s">
        <v>11</v>
      </c>
      <c r="B12" s="3" t="s">
        <v>13</v>
      </c>
      <c r="C12" s="3" t="s">
        <v>14</v>
      </c>
      <c r="D12" s="3" t="s">
        <v>13</v>
      </c>
      <c r="E12" s="3" t="s">
        <v>15</v>
      </c>
      <c r="F12" s="3" t="s">
        <v>16</v>
      </c>
      <c r="G12" s="4" t="s">
        <v>1</v>
      </c>
      <c r="H12" s="37">
        <f>SUM(H13+H16+H18+H22+H25+H28+H32+H33+H43+H46+H48+H51+H53+H64)</f>
        <v>18724.12038</v>
      </c>
      <c r="I12" s="37">
        <f>SUM(I13+I16+I18+I22+I25+I28+I32+I33+I43+I46+I48+I51+I53+I64)</f>
        <v>18798.67131</v>
      </c>
      <c r="J12" s="60">
        <f>SUM(I12/H12*100)</f>
        <v>100.39815451133092</v>
      </c>
      <c r="K12" s="60">
        <f>SUM(I12-H12)</f>
        <v>74.55093000000124</v>
      </c>
    </row>
    <row r="13" spans="1:11" ht="12.75">
      <c r="A13" s="5" t="s">
        <v>11</v>
      </c>
      <c r="B13" s="6" t="s">
        <v>17</v>
      </c>
      <c r="C13" s="6" t="s">
        <v>14</v>
      </c>
      <c r="D13" s="6" t="s">
        <v>13</v>
      </c>
      <c r="E13" s="6" t="s">
        <v>15</v>
      </c>
      <c r="F13" s="6" t="s">
        <v>16</v>
      </c>
      <c r="G13" s="4" t="s">
        <v>18</v>
      </c>
      <c r="H13" s="37">
        <f>SUM(H14:H15)</f>
        <v>8620</v>
      </c>
      <c r="I13" s="37">
        <f>SUM(I14:I15)</f>
        <v>8837.58552</v>
      </c>
      <c r="J13" s="60">
        <f aca="true" t="shared" si="0" ref="J13:J76">SUM(I13/H13*100)</f>
        <v>102.52419396751742</v>
      </c>
      <c r="K13" s="60">
        <f aca="true" t="shared" si="1" ref="K13:K76">SUM(I13-H13)</f>
        <v>217.58552000000054</v>
      </c>
    </row>
    <row r="14" spans="1:11" ht="12.75" customHeight="1" hidden="1">
      <c r="A14" s="7" t="s">
        <v>11</v>
      </c>
      <c r="B14" s="8" t="s">
        <v>17</v>
      </c>
      <c r="C14" s="8" t="s">
        <v>19</v>
      </c>
      <c r="D14" s="8" t="s">
        <v>17</v>
      </c>
      <c r="E14" s="8" t="s">
        <v>15</v>
      </c>
      <c r="F14" s="8" t="s">
        <v>20</v>
      </c>
      <c r="G14" s="9" t="s">
        <v>21</v>
      </c>
      <c r="H14" s="38"/>
      <c r="I14" s="38"/>
      <c r="J14" s="60" t="e">
        <f t="shared" si="0"/>
        <v>#DIV/0!</v>
      </c>
      <c r="K14" s="60">
        <f t="shared" si="1"/>
        <v>0</v>
      </c>
    </row>
    <row r="15" spans="1:11" ht="12.75">
      <c r="A15" s="7" t="s">
        <v>11</v>
      </c>
      <c r="B15" s="8" t="s">
        <v>17</v>
      </c>
      <c r="C15" s="8" t="s">
        <v>22</v>
      </c>
      <c r="D15" s="8" t="s">
        <v>17</v>
      </c>
      <c r="E15" s="8" t="s">
        <v>15</v>
      </c>
      <c r="F15" s="8" t="s">
        <v>20</v>
      </c>
      <c r="G15" s="9" t="s">
        <v>2</v>
      </c>
      <c r="H15" s="38">
        <v>8620</v>
      </c>
      <c r="I15" s="38">
        <v>8837.58552</v>
      </c>
      <c r="J15" s="60">
        <f t="shared" si="0"/>
        <v>102.52419396751742</v>
      </c>
      <c r="K15" s="60">
        <f t="shared" si="1"/>
        <v>217.58552000000054</v>
      </c>
    </row>
    <row r="16" spans="1:11" ht="25.5">
      <c r="A16" s="5" t="s">
        <v>11</v>
      </c>
      <c r="B16" s="6" t="s">
        <v>23</v>
      </c>
      <c r="C16" s="6" t="s">
        <v>14</v>
      </c>
      <c r="D16" s="6" t="s">
        <v>13</v>
      </c>
      <c r="E16" s="6" t="s">
        <v>15</v>
      </c>
      <c r="F16" s="10" t="s">
        <v>16</v>
      </c>
      <c r="G16" s="11" t="s">
        <v>24</v>
      </c>
      <c r="H16" s="37">
        <f>SUM(H17)</f>
        <v>2596</v>
      </c>
      <c r="I16" s="37">
        <f>SUM(I17)</f>
        <v>2318.54239</v>
      </c>
      <c r="J16" s="60">
        <f t="shared" si="0"/>
        <v>89.31211055469954</v>
      </c>
      <c r="K16" s="60">
        <f t="shared" si="1"/>
        <v>-277.45760999999993</v>
      </c>
    </row>
    <row r="17" spans="1:11" ht="25.5">
      <c r="A17" s="7" t="s">
        <v>11</v>
      </c>
      <c r="B17" s="8" t="s">
        <v>23</v>
      </c>
      <c r="C17" s="8" t="s">
        <v>22</v>
      </c>
      <c r="D17" s="8" t="s">
        <v>17</v>
      </c>
      <c r="E17" s="8" t="s">
        <v>15</v>
      </c>
      <c r="F17" s="8" t="s">
        <v>20</v>
      </c>
      <c r="G17" s="12" t="s">
        <v>3</v>
      </c>
      <c r="H17" s="38">
        <v>2596</v>
      </c>
      <c r="I17" s="38">
        <v>2318.54239</v>
      </c>
      <c r="J17" s="60">
        <f t="shared" si="0"/>
        <v>89.31211055469954</v>
      </c>
      <c r="K17" s="60">
        <f t="shared" si="1"/>
        <v>-277.45760999999993</v>
      </c>
    </row>
    <row r="18" spans="1:11" ht="12.75">
      <c r="A18" s="5" t="s">
        <v>11</v>
      </c>
      <c r="B18" s="6" t="s">
        <v>25</v>
      </c>
      <c r="C18" s="6" t="s">
        <v>14</v>
      </c>
      <c r="D18" s="6" t="s">
        <v>13</v>
      </c>
      <c r="E18" s="6" t="s">
        <v>15</v>
      </c>
      <c r="F18" s="6" t="s">
        <v>16</v>
      </c>
      <c r="G18" s="4" t="s">
        <v>26</v>
      </c>
      <c r="H18" s="37">
        <f>SUM(H19:H21)</f>
        <v>36</v>
      </c>
      <c r="I18" s="37">
        <f>SUM(I19:I21)</f>
        <v>35.9659</v>
      </c>
      <c r="J18" s="60">
        <f t="shared" si="0"/>
        <v>99.90527777777777</v>
      </c>
      <c r="K18" s="60">
        <f t="shared" si="1"/>
        <v>-0.03410000000000224</v>
      </c>
    </row>
    <row r="19" spans="1:11" ht="15" customHeight="1" hidden="1">
      <c r="A19" s="7" t="s">
        <v>11</v>
      </c>
      <c r="B19" s="8" t="s">
        <v>25</v>
      </c>
      <c r="C19" s="8" t="s">
        <v>22</v>
      </c>
      <c r="D19" s="8" t="s">
        <v>27</v>
      </c>
      <c r="E19" s="8" t="s">
        <v>15</v>
      </c>
      <c r="F19" s="8" t="s">
        <v>20</v>
      </c>
      <c r="G19" s="12" t="s">
        <v>28</v>
      </c>
      <c r="H19" s="38"/>
      <c r="I19" s="62"/>
      <c r="J19" s="60" t="e">
        <f t="shared" si="0"/>
        <v>#DIV/0!</v>
      </c>
      <c r="K19" s="60">
        <f t="shared" si="1"/>
        <v>0</v>
      </c>
    </row>
    <row r="20" spans="1:11" ht="15" customHeight="1">
      <c r="A20" s="7" t="s">
        <v>11</v>
      </c>
      <c r="B20" s="8" t="s">
        <v>25</v>
      </c>
      <c r="C20" s="8" t="s">
        <v>29</v>
      </c>
      <c r="D20" s="8" t="s">
        <v>17</v>
      </c>
      <c r="E20" s="8" t="s">
        <v>15</v>
      </c>
      <c r="F20" s="8" t="s">
        <v>20</v>
      </c>
      <c r="G20" s="12" t="s">
        <v>4</v>
      </c>
      <c r="H20" s="38">
        <v>36</v>
      </c>
      <c r="I20" s="62">
        <v>35.9659</v>
      </c>
      <c r="J20" s="60">
        <f t="shared" si="0"/>
        <v>99.90527777777777</v>
      </c>
      <c r="K20" s="60">
        <f t="shared" si="1"/>
        <v>-0.03410000000000224</v>
      </c>
    </row>
    <row r="21" spans="1:11" ht="25.5" customHeight="1" hidden="1">
      <c r="A21" s="7" t="s">
        <v>11</v>
      </c>
      <c r="B21" s="8" t="s">
        <v>25</v>
      </c>
      <c r="C21" s="8" t="s">
        <v>30</v>
      </c>
      <c r="D21" s="8" t="s">
        <v>27</v>
      </c>
      <c r="E21" s="8" t="s">
        <v>15</v>
      </c>
      <c r="F21" s="8" t="s">
        <v>20</v>
      </c>
      <c r="G21" s="12" t="s">
        <v>31</v>
      </c>
      <c r="H21" s="38"/>
      <c r="I21" s="62"/>
      <c r="J21" s="60" t="e">
        <f t="shared" si="0"/>
        <v>#DIV/0!</v>
      </c>
      <c r="K21" s="60">
        <f t="shared" si="1"/>
        <v>0</v>
      </c>
    </row>
    <row r="22" spans="1:11" ht="12.75" hidden="1">
      <c r="A22" s="5" t="s">
        <v>11</v>
      </c>
      <c r="B22" s="6" t="s">
        <v>32</v>
      </c>
      <c r="C22" s="6" t="s">
        <v>14</v>
      </c>
      <c r="D22" s="6" t="s">
        <v>13</v>
      </c>
      <c r="E22" s="6" t="s">
        <v>15</v>
      </c>
      <c r="F22" s="6" t="s">
        <v>16</v>
      </c>
      <c r="G22" s="4" t="s">
        <v>5</v>
      </c>
      <c r="H22" s="38"/>
      <c r="I22" s="37">
        <f>SUM(I23:I24)</f>
        <v>0</v>
      </c>
      <c r="J22" s="60" t="e">
        <f t="shared" si="0"/>
        <v>#DIV/0!</v>
      </c>
      <c r="K22" s="60">
        <f t="shared" si="1"/>
        <v>0</v>
      </c>
    </row>
    <row r="23" spans="1:11" ht="12.75" hidden="1">
      <c r="A23" s="7" t="s">
        <v>11</v>
      </c>
      <c r="B23" s="8" t="s">
        <v>32</v>
      </c>
      <c r="C23" s="8" t="s">
        <v>19</v>
      </c>
      <c r="D23" s="8" t="s">
        <v>13</v>
      </c>
      <c r="E23" s="8" t="s">
        <v>15</v>
      </c>
      <c r="F23" s="8" t="s">
        <v>20</v>
      </c>
      <c r="G23" s="9" t="s">
        <v>6</v>
      </c>
      <c r="H23" s="38"/>
      <c r="I23" s="38"/>
      <c r="J23" s="60" t="e">
        <f t="shared" si="0"/>
        <v>#DIV/0!</v>
      </c>
      <c r="K23" s="60">
        <f t="shared" si="1"/>
        <v>0</v>
      </c>
    </row>
    <row r="24" spans="1:11" ht="12.75" hidden="1">
      <c r="A24" s="7" t="s">
        <v>11</v>
      </c>
      <c r="B24" s="8" t="s">
        <v>32</v>
      </c>
      <c r="C24" s="8" t="s">
        <v>33</v>
      </c>
      <c r="D24" s="8" t="s">
        <v>13</v>
      </c>
      <c r="E24" s="8" t="s">
        <v>15</v>
      </c>
      <c r="F24" s="8" t="s">
        <v>20</v>
      </c>
      <c r="G24" s="13" t="s">
        <v>34</v>
      </c>
      <c r="H24" s="38"/>
      <c r="I24" s="40"/>
      <c r="J24" s="60" t="e">
        <f t="shared" si="0"/>
        <v>#DIV/0!</v>
      </c>
      <c r="K24" s="60">
        <f t="shared" si="1"/>
        <v>0</v>
      </c>
    </row>
    <row r="25" spans="1:11" ht="12.75">
      <c r="A25" s="5" t="s">
        <v>11</v>
      </c>
      <c r="B25" s="6" t="s">
        <v>32</v>
      </c>
      <c r="C25" s="6" t="s">
        <v>14</v>
      </c>
      <c r="D25" s="6" t="s">
        <v>13</v>
      </c>
      <c r="E25" s="6" t="s">
        <v>15</v>
      </c>
      <c r="F25" s="6" t="s">
        <v>16</v>
      </c>
      <c r="G25" s="4" t="s">
        <v>5</v>
      </c>
      <c r="H25" s="39">
        <f>SUM(H26:H27)</f>
        <v>6509.12038</v>
      </c>
      <c r="I25" s="39">
        <f>SUM(I26:I27)</f>
        <v>6586.4158800000005</v>
      </c>
      <c r="J25" s="60">
        <f t="shared" si="0"/>
        <v>101.18749532175653</v>
      </c>
      <c r="K25" s="60">
        <f t="shared" si="1"/>
        <v>77.29550000000017</v>
      </c>
    </row>
    <row r="26" spans="1:11" ht="12.75">
      <c r="A26" s="7" t="s">
        <v>11</v>
      </c>
      <c r="B26" s="14" t="s">
        <v>32</v>
      </c>
      <c r="C26" s="14" t="s">
        <v>19</v>
      </c>
      <c r="D26" s="14" t="s">
        <v>13</v>
      </c>
      <c r="E26" s="8" t="s">
        <v>15</v>
      </c>
      <c r="F26" s="8" t="s">
        <v>20</v>
      </c>
      <c r="G26" s="12" t="s">
        <v>6</v>
      </c>
      <c r="H26" s="38">
        <v>874</v>
      </c>
      <c r="I26" s="40">
        <v>881.74757</v>
      </c>
      <c r="J26" s="60">
        <f t="shared" si="0"/>
        <v>100.88644965675057</v>
      </c>
      <c r="K26" s="60">
        <f t="shared" si="1"/>
        <v>7.747569999999996</v>
      </c>
    </row>
    <row r="27" spans="1:11" ht="12.75">
      <c r="A27" s="7" t="s">
        <v>11</v>
      </c>
      <c r="B27" s="14" t="s">
        <v>32</v>
      </c>
      <c r="C27" s="14" t="s">
        <v>33</v>
      </c>
      <c r="D27" s="14" t="s">
        <v>13</v>
      </c>
      <c r="E27" s="8" t="s">
        <v>15</v>
      </c>
      <c r="F27" s="8" t="s">
        <v>20</v>
      </c>
      <c r="G27" s="12" t="s">
        <v>34</v>
      </c>
      <c r="H27" s="38">
        <v>5635.12038</v>
      </c>
      <c r="I27" s="40">
        <v>5704.66831</v>
      </c>
      <c r="J27" s="60">
        <f t="shared" si="0"/>
        <v>101.23418712130513</v>
      </c>
      <c r="K27" s="60">
        <f t="shared" si="1"/>
        <v>69.54792999999972</v>
      </c>
    </row>
    <row r="28" spans="1:11" ht="12.75" hidden="1">
      <c r="A28" s="5" t="s">
        <v>11</v>
      </c>
      <c r="B28" s="6" t="s">
        <v>35</v>
      </c>
      <c r="C28" s="6" t="s">
        <v>14</v>
      </c>
      <c r="D28" s="6" t="s">
        <v>13</v>
      </c>
      <c r="E28" s="6" t="s">
        <v>15</v>
      </c>
      <c r="F28" s="6" t="s">
        <v>16</v>
      </c>
      <c r="G28" s="4" t="s">
        <v>36</v>
      </c>
      <c r="H28" s="37">
        <f>SUM(H29:H31)</f>
        <v>0</v>
      </c>
      <c r="I28" s="37">
        <f>SUM(I29:I31)</f>
        <v>0</v>
      </c>
      <c r="J28" s="60" t="e">
        <f t="shared" si="0"/>
        <v>#DIV/0!</v>
      </c>
      <c r="K28" s="60">
        <f t="shared" si="1"/>
        <v>0</v>
      </c>
    </row>
    <row r="29" spans="1:11" ht="25.5" hidden="1">
      <c r="A29" s="7" t="s">
        <v>11</v>
      </c>
      <c r="B29" s="8" t="s">
        <v>35</v>
      </c>
      <c r="C29" s="8" t="s">
        <v>29</v>
      </c>
      <c r="D29" s="8" t="s">
        <v>17</v>
      </c>
      <c r="E29" s="8" t="s">
        <v>15</v>
      </c>
      <c r="F29" s="8" t="s">
        <v>20</v>
      </c>
      <c r="G29" s="15" t="s">
        <v>37</v>
      </c>
      <c r="H29" s="38"/>
      <c r="I29" s="40"/>
      <c r="J29" s="60" t="e">
        <f t="shared" si="0"/>
        <v>#DIV/0!</v>
      </c>
      <c r="K29" s="60">
        <f t="shared" si="1"/>
        <v>0</v>
      </c>
    </row>
    <row r="30" spans="1:11" ht="28.5" customHeight="1" hidden="1">
      <c r="A30" s="7" t="s">
        <v>11</v>
      </c>
      <c r="B30" s="8" t="s">
        <v>35</v>
      </c>
      <c r="C30" s="8" t="s">
        <v>30</v>
      </c>
      <c r="D30" s="8" t="s">
        <v>17</v>
      </c>
      <c r="E30" s="8" t="s">
        <v>15</v>
      </c>
      <c r="F30" s="8" t="s">
        <v>20</v>
      </c>
      <c r="G30" s="15" t="s">
        <v>38</v>
      </c>
      <c r="H30" s="38"/>
      <c r="I30" s="40"/>
      <c r="J30" s="60" t="e">
        <f t="shared" si="0"/>
        <v>#DIV/0!</v>
      </c>
      <c r="K30" s="60">
        <f t="shared" si="1"/>
        <v>0</v>
      </c>
    </row>
    <row r="31" spans="1:11" ht="25.5" hidden="1">
      <c r="A31" s="7" t="s">
        <v>11</v>
      </c>
      <c r="B31" s="8" t="s">
        <v>35</v>
      </c>
      <c r="C31" s="8" t="s">
        <v>39</v>
      </c>
      <c r="D31" s="8" t="s">
        <v>17</v>
      </c>
      <c r="E31" s="8" t="s">
        <v>15</v>
      </c>
      <c r="F31" s="8" t="s">
        <v>20</v>
      </c>
      <c r="G31" s="15" t="s">
        <v>40</v>
      </c>
      <c r="H31" s="38"/>
      <c r="I31" s="40"/>
      <c r="J31" s="60" t="e">
        <f t="shared" si="0"/>
        <v>#DIV/0!</v>
      </c>
      <c r="K31" s="60">
        <f t="shared" si="1"/>
        <v>0</v>
      </c>
    </row>
    <row r="32" spans="1:11" ht="25.5" hidden="1">
      <c r="A32" s="5" t="s">
        <v>11</v>
      </c>
      <c r="B32" s="6" t="s">
        <v>41</v>
      </c>
      <c r="C32" s="6" t="s">
        <v>14</v>
      </c>
      <c r="D32" s="6" t="s">
        <v>13</v>
      </c>
      <c r="E32" s="6" t="s">
        <v>15</v>
      </c>
      <c r="F32" s="6" t="s">
        <v>16</v>
      </c>
      <c r="G32" s="4" t="s">
        <v>42</v>
      </c>
      <c r="H32" s="39"/>
      <c r="I32" s="37"/>
      <c r="J32" s="60" t="e">
        <f t="shared" si="0"/>
        <v>#DIV/0!</v>
      </c>
      <c r="K32" s="60">
        <f t="shared" si="1"/>
        <v>0</v>
      </c>
    </row>
    <row r="33" spans="1:11" ht="27" customHeight="1">
      <c r="A33" s="5" t="s">
        <v>11</v>
      </c>
      <c r="B33" s="6" t="s">
        <v>43</v>
      </c>
      <c r="C33" s="6" t="s">
        <v>14</v>
      </c>
      <c r="D33" s="6" t="s">
        <v>13</v>
      </c>
      <c r="E33" s="6" t="s">
        <v>15</v>
      </c>
      <c r="F33" s="6" t="s">
        <v>16</v>
      </c>
      <c r="G33" s="16" t="s">
        <v>44</v>
      </c>
      <c r="H33" s="37">
        <f>SUM(H36+H40+H41+H42)</f>
        <v>311</v>
      </c>
      <c r="I33" s="37">
        <f>SUM(I36+I40+I41+I42)</f>
        <v>368.36716</v>
      </c>
      <c r="J33" s="60">
        <f t="shared" si="0"/>
        <v>118.44603215434084</v>
      </c>
      <c r="K33" s="60">
        <f t="shared" si="1"/>
        <v>57.36716000000001</v>
      </c>
    </row>
    <row r="34" spans="1:11" ht="27" customHeight="1" hidden="1">
      <c r="A34" s="7" t="s">
        <v>11</v>
      </c>
      <c r="B34" s="8" t="s">
        <v>43</v>
      </c>
      <c r="C34" s="8" t="s">
        <v>19</v>
      </c>
      <c r="D34" s="8" t="s">
        <v>13</v>
      </c>
      <c r="E34" s="8" t="s">
        <v>15</v>
      </c>
      <c r="F34" s="8" t="s">
        <v>45</v>
      </c>
      <c r="G34" s="12" t="s">
        <v>46</v>
      </c>
      <c r="H34" s="40"/>
      <c r="I34" s="40"/>
      <c r="J34" s="60" t="e">
        <f t="shared" si="0"/>
        <v>#DIV/0!</v>
      </c>
      <c r="K34" s="60">
        <f t="shared" si="1"/>
        <v>0</v>
      </c>
    </row>
    <row r="35" spans="1:11" ht="28.5" customHeight="1" hidden="1">
      <c r="A35" s="7" t="s">
        <v>11</v>
      </c>
      <c r="B35" s="8" t="s">
        <v>43</v>
      </c>
      <c r="C35" s="8" t="s">
        <v>29</v>
      </c>
      <c r="D35" s="8" t="s">
        <v>13</v>
      </c>
      <c r="E35" s="8" t="s">
        <v>15</v>
      </c>
      <c r="F35" s="8" t="s">
        <v>45</v>
      </c>
      <c r="G35" s="12" t="s">
        <v>47</v>
      </c>
      <c r="H35" s="40"/>
      <c r="I35" s="40"/>
      <c r="J35" s="60" t="e">
        <f t="shared" si="0"/>
        <v>#DIV/0!</v>
      </c>
      <c r="K35" s="60">
        <f t="shared" si="1"/>
        <v>0</v>
      </c>
    </row>
    <row r="36" spans="1:11" ht="67.5" customHeight="1">
      <c r="A36" s="7" t="s">
        <v>11</v>
      </c>
      <c r="B36" s="8" t="s">
        <v>43</v>
      </c>
      <c r="C36" s="8" t="s">
        <v>48</v>
      </c>
      <c r="D36" s="8" t="s">
        <v>13</v>
      </c>
      <c r="E36" s="8" t="s">
        <v>15</v>
      </c>
      <c r="F36" s="8" t="s">
        <v>45</v>
      </c>
      <c r="G36" s="15" t="s">
        <v>7</v>
      </c>
      <c r="H36" s="38">
        <f>SUM(H37:H39)</f>
        <v>311</v>
      </c>
      <c r="I36" s="38">
        <f>SUM(I37:I39)</f>
        <v>368.36716</v>
      </c>
      <c r="J36" s="60">
        <f t="shared" si="0"/>
        <v>118.44603215434084</v>
      </c>
      <c r="K36" s="60">
        <f t="shared" si="1"/>
        <v>57.36716000000001</v>
      </c>
    </row>
    <row r="37" spans="1:11" ht="57.75" customHeight="1" hidden="1">
      <c r="A37" s="17" t="s">
        <v>11</v>
      </c>
      <c r="B37" s="18" t="s">
        <v>43</v>
      </c>
      <c r="C37" s="18" t="s">
        <v>49</v>
      </c>
      <c r="D37" s="18" t="s">
        <v>50</v>
      </c>
      <c r="E37" s="18" t="s">
        <v>15</v>
      </c>
      <c r="F37" s="18" t="s">
        <v>45</v>
      </c>
      <c r="G37" s="15" t="s">
        <v>51</v>
      </c>
      <c r="H37" s="38"/>
      <c r="I37" s="38"/>
      <c r="J37" s="60" t="e">
        <f t="shared" si="0"/>
        <v>#DIV/0!</v>
      </c>
      <c r="K37" s="60">
        <f t="shared" si="1"/>
        <v>0</v>
      </c>
    </row>
    <row r="38" spans="1:11" ht="53.25" customHeight="1">
      <c r="A38" s="17" t="s">
        <v>11</v>
      </c>
      <c r="B38" s="18" t="s">
        <v>43</v>
      </c>
      <c r="C38" s="18" t="s">
        <v>52</v>
      </c>
      <c r="D38" s="19" t="s">
        <v>65</v>
      </c>
      <c r="E38" s="18" t="s">
        <v>15</v>
      </c>
      <c r="F38" s="18" t="s">
        <v>45</v>
      </c>
      <c r="G38" s="20" t="s">
        <v>53</v>
      </c>
      <c r="H38" s="38">
        <v>311</v>
      </c>
      <c r="I38" s="38">
        <v>368.36716</v>
      </c>
      <c r="J38" s="60">
        <f t="shared" si="0"/>
        <v>118.44603215434084</v>
      </c>
      <c r="K38" s="60">
        <f t="shared" si="1"/>
        <v>57.36716000000001</v>
      </c>
    </row>
    <row r="39" spans="1:11" ht="30" customHeight="1" hidden="1">
      <c r="A39" s="17" t="s">
        <v>11</v>
      </c>
      <c r="B39" s="18" t="s">
        <v>43</v>
      </c>
      <c r="C39" s="18" t="s">
        <v>54</v>
      </c>
      <c r="D39" s="18" t="s">
        <v>50</v>
      </c>
      <c r="E39" s="18" t="s">
        <v>15</v>
      </c>
      <c r="F39" s="18" t="s">
        <v>45</v>
      </c>
      <c r="G39" s="15" t="s">
        <v>55</v>
      </c>
      <c r="H39" s="38"/>
      <c r="I39" s="38"/>
      <c r="J39" s="60" t="e">
        <f t="shared" si="0"/>
        <v>#DIV/0!</v>
      </c>
      <c r="K39" s="60">
        <f t="shared" si="1"/>
        <v>0</v>
      </c>
    </row>
    <row r="40" spans="1:11" ht="12.75" hidden="1">
      <c r="A40" s="7" t="s">
        <v>11</v>
      </c>
      <c r="B40" s="8" t="s">
        <v>43</v>
      </c>
      <c r="C40" s="8" t="s">
        <v>39</v>
      </c>
      <c r="D40" s="8" t="s">
        <v>13</v>
      </c>
      <c r="E40" s="8" t="s">
        <v>15</v>
      </c>
      <c r="F40" s="8" t="s">
        <v>45</v>
      </c>
      <c r="G40" s="15" t="s">
        <v>56</v>
      </c>
      <c r="H40" s="38"/>
      <c r="I40" s="62"/>
      <c r="J40" s="60" t="e">
        <f t="shared" si="0"/>
        <v>#DIV/0!</v>
      </c>
      <c r="K40" s="60">
        <f t="shared" si="1"/>
        <v>0</v>
      </c>
    </row>
    <row r="41" spans="1:11" ht="63.75" hidden="1">
      <c r="A41" s="7" t="s">
        <v>11</v>
      </c>
      <c r="B41" s="8" t="s">
        <v>43</v>
      </c>
      <c r="C41" s="8" t="s">
        <v>57</v>
      </c>
      <c r="D41" s="8" t="s">
        <v>13</v>
      </c>
      <c r="E41" s="8" t="s">
        <v>15</v>
      </c>
      <c r="F41" s="8" t="s">
        <v>45</v>
      </c>
      <c r="G41" s="21" t="s">
        <v>58</v>
      </c>
      <c r="H41" s="38"/>
      <c r="I41" s="62"/>
      <c r="J41" s="60" t="e">
        <f t="shared" si="0"/>
        <v>#DIV/0!</v>
      </c>
      <c r="K41" s="60">
        <f t="shared" si="1"/>
        <v>0</v>
      </c>
    </row>
    <row r="42" spans="1:11" ht="66" customHeight="1" hidden="1">
      <c r="A42" s="7" t="s">
        <v>11</v>
      </c>
      <c r="B42" s="8" t="s">
        <v>43</v>
      </c>
      <c r="C42" s="8" t="s">
        <v>59</v>
      </c>
      <c r="D42" s="8" t="s">
        <v>13</v>
      </c>
      <c r="E42" s="8" t="s">
        <v>15</v>
      </c>
      <c r="F42" s="8" t="s">
        <v>45</v>
      </c>
      <c r="G42" s="15" t="s">
        <v>60</v>
      </c>
      <c r="H42" s="38"/>
      <c r="I42" s="62">
        <v>0</v>
      </c>
      <c r="J42" s="60" t="e">
        <f t="shared" si="0"/>
        <v>#DIV/0!</v>
      </c>
      <c r="K42" s="60">
        <f t="shared" si="1"/>
        <v>0</v>
      </c>
    </row>
    <row r="43" spans="1:11" ht="12.75" hidden="1">
      <c r="A43" s="5" t="s">
        <v>11</v>
      </c>
      <c r="B43" s="6" t="s">
        <v>61</v>
      </c>
      <c r="C43" s="6" t="s">
        <v>14</v>
      </c>
      <c r="D43" s="6" t="s">
        <v>13</v>
      </c>
      <c r="E43" s="6" t="s">
        <v>15</v>
      </c>
      <c r="F43" s="6" t="s">
        <v>16</v>
      </c>
      <c r="G43" s="22" t="s">
        <v>62</v>
      </c>
      <c r="H43" s="41">
        <f>SUM(H44:H45)</f>
        <v>0</v>
      </c>
      <c r="I43" s="41">
        <f>SUM(I44:I45)</f>
        <v>0</v>
      </c>
      <c r="J43" s="60" t="e">
        <f t="shared" si="0"/>
        <v>#DIV/0!</v>
      </c>
      <c r="K43" s="60">
        <f t="shared" si="1"/>
        <v>0</v>
      </c>
    </row>
    <row r="44" spans="1:11" ht="12.75" hidden="1">
      <c r="A44" s="7" t="s">
        <v>11</v>
      </c>
      <c r="B44" s="8" t="s">
        <v>61</v>
      </c>
      <c r="C44" s="8" t="s">
        <v>19</v>
      </c>
      <c r="D44" s="8" t="s">
        <v>17</v>
      </c>
      <c r="E44" s="8" t="s">
        <v>15</v>
      </c>
      <c r="F44" s="8" t="s">
        <v>45</v>
      </c>
      <c r="G44" s="15" t="s">
        <v>63</v>
      </c>
      <c r="H44" s="38"/>
      <c r="I44" s="40"/>
      <c r="J44" s="60" t="e">
        <f t="shared" si="0"/>
        <v>#DIV/0!</v>
      </c>
      <c r="K44" s="60">
        <f t="shared" si="1"/>
        <v>0</v>
      </c>
    </row>
    <row r="45" spans="1:11" ht="12.75" hidden="1">
      <c r="A45" s="7" t="s">
        <v>11</v>
      </c>
      <c r="B45" s="8" t="s">
        <v>61</v>
      </c>
      <c r="C45" s="8" t="s">
        <v>30</v>
      </c>
      <c r="D45" s="8" t="s">
        <v>13</v>
      </c>
      <c r="E45" s="8" t="s">
        <v>15</v>
      </c>
      <c r="F45" s="8" t="s">
        <v>45</v>
      </c>
      <c r="G45" s="15" t="s">
        <v>64</v>
      </c>
      <c r="H45" s="40"/>
      <c r="I45" s="40"/>
      <c r="J45" s="60" t="e">
        <f t="shared" si="0"/>
        <v>#DIV/0!</v>
      </c>
      <c r="K45" s="60">
        <f t="shared" si="1"/>
        <v>0</v>
      </c>
    </row>
    <row r="46" spans="1:11" ht="25.5" hidden="1">
      <c r="A46" s="5" t="s">
        <v>11</v>
      </c>
      <c r="B46" s="6" t="s">
        <v>65</v>
      </c>
      <c r="C46" s="6" t="s">
        <v>14</v>
      </c>
      <c r="D46" s="6" t="s">
        <v>13</v>
      </c>
      <c r="E46" s="6" t="s">
        <v>15</v>
      </c>
      <c r="F46" s="6" t="s">
        <v>16</v>
      </c>
      <c r="G46" s="4" t="s">
        <v>66</v>
      </c>
      <c r="H46" s="37"/>
      <c r="I46" s="37">
        <f>SUM(I47)</f>
        <v>0</v>
      </c>
      <c r="J46" s="60" t="e">
        <f t="shared" si="0"/>
        <v>#DIV/0!</v>
      </c>
      <c r="K46" s="60">
        <f t="shared" si="1"/>
        <v>0</v>
      </c>
    </row>
    <row r="47" spans="1:11" ht="25.5" hidden="1">
      <c r="A47" s="7" t="s">
        <v>11</v>
      </c>
      <c r="B47" s="8" t="s">
        <v>65</v>
      </c>
      <c r="C47" s="8" t="s">
        <v>29</v>
      </c>
      <c r="D47" s="8" t="s">
        <v>13</v>
      </c>
      <c r="E47" s="8" t="s">
        <v>15</v>
      </c>
      <c r="F47" s="8" t="s">
        <v>67</v>
      </c>
      <c r="G47" s="9" t="s">
        <v>68</v>
      </c>
      <c r="H47" s="40"/>
      <c r="I47" s="40"/>
      <c r="J47" s="60" t="e">
        <f t="shared" si="0"/>
        <v>#DIV/0!</v>
      </c>
      <c r="K47" s="60">
        <f t="shared" si="1"/>
        <v>0</v>
      </c>
    </row>
    <row r="48" spans="1:11" ht="12.75">
      <c r="A48" s="5" t="s">
        <v>11</v>
      </c>
      <c r="B48" s="6" t="s">
        <v>69</v>
      </c>
      <c r="C48" s="6" t="s">
        <v>14</v>
      </c>
      <c r="D48" s="6" t="s">
        <v>13</v>
      </c>
      <c r="E48" s="6" t="s">
        <v>15</v>
      </c>
      <c r="F48" s="6" t="s">
        <v>16</v>
      </c>
      <c r="G48" s="4" t="s">
        <v>70</v>
      </c>
      <c r="H48" s="37">
        <f>SUM(H49:H50)</f>
        <v>350</v>
      </c>
      <c r="I48" s="37">
        <f>SUM(I49:I50)</f>
        <v>349.81409</v>
      </c>
      <c r="J48" s="60">
        <f t="shared" si="0"/>
        <v>99.94688285714287</v>
      </c>
      <c r="K48" s="60">
        <f t="shared" si="1"/>
        <v>-0.18590999999997848</v>
      </c>
    </row>
    <row r="49" spans="1:11" ht="51" customHeight="1" hidden="1">
      <c r="A49" s="7" t="s">
        <v>11</v>
      </c>
      <c r="B49" s="8" t="s">
        <v>69</v>
      </c>
      <c r="C49" s="8" t="s">
        <v>22</v>
      </c>
      <c r="D49" s="8" t="s">
        <v>13</v>
      </c>
      <c r="E49" s="8" t="s">
        <v>15</v>
      </c>
      <c r="F49" s="8" t="s">
        <v>16</v>
      </c>
      <c r="G49" s="15" t="s">
        <v>71</v>
      </c>
      <c r="H49" s="38"/>
      <c r="I49" s="40"/>
      <c r="J49" s="60" t="e">
        <f t="shared" si="0"/>
        <v>#DIV/0!</v>
      </c>
      <c r="K49" s="60">
        <f t="shared" si="1"/>
        <v>0</v>
      </c>
    </row>
    <row r="50" spans="1:11" ht="69" customHeight="1">
      <c r="A50" s="7" t="s">
        <v>11</v>
      </c>
      <c r="B50" s="8" t="s">
        <v>69</v>
      </c>
      <c r="C50" s="8" t="s">
        <v>33</v>
      </c>
      <c r="D50" s="8" t="s">
        <v>13</v>
      </c>
      <c r="E50" s="8" t="s">
        <v>15</v>
      </c>
      <c r="F50" s="8" t="s">
        <v>16</v>
      </c>
      <c r="G50" s="15" t="s">
        <v>72</v>
      </c>
      <c r="H50" s="38">
        <v>350</v>
      </c>
      <c r="I50" s="40">
        <v>349.81409</v>
      </c>
      <c r="J50" s="60">
        <f t="shared" si="0"/>
        <v>99.94688285714287</v>
      </c>
      <c r="K50" s="60">
        <f t="shared" si="1"/>
        <v>-0.18590999999997848</v>
      </c>
    </row>
    <row r="51" spans="1:11" ht="12.75" hidden="1">
      <c r="A51" s="5" t="s">
        <v>11</v>
      </c>
      <c r="B51" s="6" t="s">
        <v>73</v>
      </c>
      <c r="C51" s="6" t="s">
        <v>14</v>
      </c>
      <c r="D51" s="6" t="s">
        <v>13</v>
      </c>
      <c r="E51" s="6" t="s">
        <v>15</v>
      </c>
      <c r="F51" s="6" t="s">
        <v>16</v>
      </c>
      <c r="G51" s="4" t="s">
        <v>74</v>
      </c>
      <c r="H51" s="37">
        <f>SUM(H52)</f>
        <v>0</v>
      </c>
      <c r="I51" s="37">
        <f>SUM(I52)</f>
        <v>0</v>
      </c>
      <c r="J51" s="60" t="e">
        <f t="shared" si="0"/>
        <v>#DIV/0!</v>
      </c>
      <c r="K51" s="60">
        <f t="shared" si="1"/>
        <v>0</v>
      </c>
    </row>
    <row r="52" spans="1:11" ht="33.75" customHeight="1" hidden="1">
      <c r="A52" s="7" t="s">
        <v>11</v>
      </c>
      <c r="B52" s="8" t="s">
        <v>73</v>
      </c>
      <c r="C52" s="8" t="s">
        <v>22</v>
      </c>
      <c r="D52" s="8" t="s">
        <v>13</v>
      </c>
      <c r="E52" s="8" t="s">
        <v>15</v>
      </c>
      <c r="F52" s="8" t="s">
        <v>16</v>
      </c>
      <c r="G52" s="15" t="s">
        <v>75</v>
      </c>
      <c r="H52" s="38"/>
      <c r="I52" s="40"/>
      <c r="J52" s="60" t="e">
        <f t="shared" si="0"/>
        <v>#DIV/0!</v>
      </c>
      <c r="K52" s="60">
        <f t="shared" si="1"/>
        <v>0</v>
      </c>
    </row>
    <row r="53" spans="1:11" ht="13.5" customHeight="1">
      <c r="A53" s="5" t="s">
        <v>11</v>
      </c>
      <c r="B53" s="6" t="s">
        <v>76</v>
      </c>
      <c r="C53" s="6" t="s">
        <v>14</v>
      </c>
      <c r="D53" s="6" t="s">
        <v>13</v>
      </c>
      <c r="E53" s="6" t="s">
        <v>15</v>
      </c>
      <c r="F53" s="6" t="s">
        <v>16</v>
      </c>
      <c r="G53" s="16" t="s">
        <v>77</v>
      </c>
      <c r="H53" s="42">
        <f>SUM(H54:H63)</f>
        <v>18.5</v>
      </c>
      <c r="I53" s="42">
        <f>SUM(I54:I63)</f>
        <v>18.53426</v>
      </c>
      <c r="J53" s="60">
        <f t="shared" si="0"/>
        <v>100.18518918918919</v>
      </c>
      <c r="K53" s="60">
        <f t="shared" si="1"/>
        <v>0.034259999999999735</v>
      </c>
    </row>
    <row r="54" spans="1:11" ht="38.25" customHeight="1">
      <c r="A54" s="7" t="s">
        <v>11</v>
      </c>
      <c r="B54" s="8" t="s">
        <v>76</v>
      </c>
      <c r="C54" s="8" t="s">
        <v>146</v>
      </c>
      <c r="D54" s="8" t="s">
        <v>13</v>
      </c>
      <c r="E54" s="8" t="s">
        <v>15</v>
      </c>
      <c r="F54" s="8" t="s">
        <v>78</v>
      </c>
      <c r="G54" s="12" t="s">
        <v>147</v>
      </c>
      <c r="H54" s="38">
        <v>18.5</v>
      </c>
      <c r="I54" s="63">
        <v>18.53426</v>
      </c>
      <c r="J54" s="60">
        <f t="shared" si="0"/>
        <v>100.18518918918919</v>
      </c>
      <c r="K54" s="60">
        <f t="shared" si="1"/>
        <v>0.034259999999999735</v>
      </c>
    </row>
    <row r="55" spans="1:11" ht="25.5" customHeight="1" hidden="1">
      <c r="A55" s="7" t="s">
        <v>11</v>
      </c>
      <c r="B55" s="8" t="s">
        <v>76</v>
      </c>
      <c r="C55" s="8" t="s">
        <v>29</v>
      </c>
      <c r="D55" s="8" t="s">
        <v>13</v>
      </c>
      <c r="E55" s="8" t="s">
        <v>15</v>
      </c>
      <c r="F55" s="8" t="s">
        <v>78</v>
      </c>
      <c r="G55" s="12" t="s">
        <v>79</v>
      </c>
      <c r="H55" s="38"/>
      <c r="I55" s="62"/>
      <c r="J55" s="60" t="e">
        <f t="shared" si="0"/>
        <v>#DIV/0!</v>
      </c>
      <c r="K55" s="60">
        <f t="shared" si="1"/>
        <v>0</v>
      </c>
    </row>
    <row r="56" spans="1:11" ht="42" customHeight="1" hidden="1">
      <c r="A56" s="7" t="s">
        <v>11</v>
      </c>
      <c r="B56" s="8" t="s">
        <v>76</v>
      </c>
      <c r="C56" s="8" t="s">
        <v>33</v>
      </c>
      <c r="D56" s="8" t="s">
        <v>17</v>
      </c>
      <c r="E56" s="8" t="s">
        <v>15</v>
      </c>
      <c r="F56" s="8" t="s">
        <v>78</v>
      </c>
      <c r="G56" s="12" t="s">
        <v>80</v>
      </c>
      <c r="H56" s="38"/>
      <c r="I56" s="62"/>
      <c r="J56" s="60" t="e">
        <f t="shared" si="0"/>
        <v>#DIV/0!</v>
      </c>
      <c r="K56" s="60">
        <f t="shared" si="1"/>
        <v>0</v>
      </c>
    </row>
    <row r="57" spans="1:11" ht="17.25" customHeight="1" hidden="1">
      <c r="A57" s="7" t="s">
        <v>11</v>
      </c>
      <c r="B57" s="8" t="s">
        <v>76</v>
      </c>
      <c r="C57" s="14" t="s">
        <v>125</v>
      </c>
      <c r="D57" s="14" t="s">
        <v>65</v>
      </c>
      <c r="E57" s="8" t="s">
        <v>15</v>
      </c>
      <c r="F57" s="8" t="s">
        <v>78</v>
      </c>
      <c r="G57" s="12" t="s">
        <v>126</v>
      </c>
      <c r="H57" s="38"/>
      <c r="I57" s="62"/>
      <c r="J57" s="60" t="e">
        <f t="shared" si="0"/>
        <v>#DIV/0!</v>
      </c>
      <c r="K57" s="60">
        <f t="shared" si="1"/>
        <v>0</v>
      </c>
    </row>
    <row r="58" spans="1:11" ht="68.25" customHeight="1" hidden="1">
      <c r="A58" s="7" t="s">
        <v>11</v>
      </c>
      <c r="B58" s="8" t="s">
        <v>76</v>
      </c>
      <c r="C58" s="8" t="s">
        <v>81</v>
      </c>
      <c r="D58" s="8" t="s">
        <v>17</v>
      </c>
      <c r="E58" s="8" t="s">
        <v>15</v>
      </c>
      <c r="F58" s="8" t="s">
        <v>78</v>
      </c>
      <c r="G58" s="15" t="s">
        <v>82</v>
      </c>
      <c r="H58" s="38"/>
      <c r="I58" s="62"/>
      <c r="J58" s="60" t="e">
        <f t="shared" si="0"/>
        <v>#DIV/0!</v>
      </c>
      <c r="K58" s="60">
        <f t="shared" si="1"/>
        <v>0</v>
      </c>
    </row>
    <row r="59" spans="1:11" ht="38.25" hidden="1">
      <c r="A59" s="7" t="s">
        <v>11</v>
      </c>
      <c r="B59" s="8" t="s">
        <v>76</v>
      </c>
      <c r="C59" s="8" t="s">
        <v>83</v>
      </c>
      <c r="D59" s="8" t="s">
        <v>17</v>
      </c>
      <c r="E59" s="8" t="s">
        <v>15</v>
      </c>
      <c r="F59" s="8" t="s">
        <v>78</v>
      </c>
      <c r="G59" s="15" t="s">
        <v>84</v>
      </c>
      <c r="H59" s="38"/>
      <c r="I59" s="62"/>
      <c r="J59" s="60" t="e">
        <f t="shared" si="0"/>
        <v>#DIV/0!</v>
      </c>
      <c r="K59" s="60">
        <f t="shared" si="1"/>
        <v>0</v>
      </c>
    </row>
    <row r="60" spans="1:11" ht="25.5" hidden="1">
      <c r="A60" s="7" t="s">
        <v>11</v>
      </c>
      <c r="B60" s="8" t="s">
        <v>76</v>
      </c>
      <c r="C60" s="8" t="s">
        <v>85</v>
      </c>
      <c r="D60" s="8" t="s">
        <v>17</v>
      </c>
      <c r="E60" s="8" t="s">
        <v>16</v>
      </c>
      <c r="F60" s="8" t="s">
        <v>78</v>
      </c>
      <c r="G60" s="15" t="s">
        <v>86</v>
      </c>
      <c r="H60" s="38"/>
      <c r="I60" s="62"/>
      <c r="J60" s="60" t="e">
        <f t="shared" si="0"/>
        <v>#DIV/0!</v>
      </c>
      <c r="K60" s="60">
        <f t="shared" si="1"/>
        <v>0</v>
      </c>
    </row>
    <row r="61" spans="1:11" ht="44.25" customHeight="1" hidden="1">
      <c r="A61" s="7" t="s">
        <v>11</v>
      </c>
      <c r="B61" s="8" t="s">
        <v>76</v>
      </c>
      <c r="C61" s="8" t="s">
        <v>87</v>
      </c>
      <c r="D61" s="8" t="s">
        <v>13</v>
      </c>
      <c r="E61" s="8" t="s">
        <v>16</v>
      </c>
      <c r="F61" s="8" t="s">
        <v>78</v>
      </c>
      <c r="G61" s="21" t="s">
        <v>88</v>
      </c>
      <c r="H61" s="38"/>
      <c r="I61" s="62"/>
      <c r="J61" s="60" t="e">
        <f t="shared" si="0"/>
        <v>#DIV/0!</v>
      </c>
      <c r="K61" s="60">
        <f t="shared" si="1"/>
        <v>0</v>
      </c>
    </row>
    <row r="62" spans="1:11" ht="39.75" customHeight="1" hidden="1">
      <c r="A62" s="7" t="s">
        <v>11</v>
      </c>
      <c r="B62" s="8" t="s">
        <v>76</v>
      </c>
      <c r="C62" s="8" t="s">
        <v>89</v>
      </c>
      <c r="D62" s="8" t="s">
        <v>13</v>
      </c>
      <c r="E62" s="8" t="s">
        <v>16</v>
      </c>
      <c r="F62" s="8" t="s">
        <v>78</v>
      </c>
      <c r="G62" s="15" t="s">
        <v>90</v>
      </c>
      <c r="H62" s="38"/>
      <c r="I62" s="62"/>
      <c r="J62" s="60" t="e">
        <f t="shared" si="0"/>
        <v>#DIV/0!</v>
      </c>
      <c r="K62" s="60">
        <f t="shared" si="1"/>
        <v>0</v>
      </c>
    </row>
    <row r="63" spans="1:11" ht="26.25" customHeight="1" hidden="1">
      <c r="A63" s="7" t="s">
        <v>11</v>
      </c>
      <c r="B63" s="8" t="s">
        <v>76</v>
      </c>
      <c r="C63" s="8" t="s">
        <v>91</v>
      </c>
      <c r="D63" s="8" t="s">
        <v>13</v>
      </c>
      <c r="E63" s="8" t="s">
        <v>15</v>
      </c>
      <c r="F63" s="8" t="s">
        <v>78</v>
      </c>
      <c r="G63" s="15" t="s">
        <v>92</v>
      </c>
      <c r="H63" s="38"/>
      <c r="I63" s="62"/>
      <c r="J63" s="60" t="e">
        <f t="shared" si="0"/>
        <v>#DIV/0!</v>
      </c>
      <c r="K63" s="60">
        <f t="shared" si="1"/>
        <v>0</v>
      </c>
    </row>
    <row r="64" spans="1:11" ht="12.75">
      <c r="A64" s="5" t="s">
        <v>11</v>
      </c>
      <c r="B64" s="6" t="s">
        <v>93</v>
      </c>
      <c r="C64" s="6" t="s">
        <v>14</v>
      </c>
      <c r="D64" s="6" t="s">
        <v>13</v>
      </c>
      <c r="E64" s="6" t="s">
        <v>15</v>
      </c>
      <c r="F64" s="6" t="s">
        <v>16</v>
      </c>
      <c r="G64" s="16" t="s">
        <v>94</v>
      </c>
      <c r="H64" s="43">
        <f>SUM(H65:H67)</f>
        <v>283.5</v>
      </c>
      <c r="I64" s="43">
        <f>SUM(I65:I67)</f>
        <v>283.44611</v>
      </c>
      <c r="J64" s="60">
        <f t="shared" si="0"/>
        <v>99.98099118165784</v>
      </c>
      <c r="K64" s="60">
        <f t="shared" si="1"/>
        <v>-0.053890000000023974</v>
      </c>
    </row>
    <row r="65" spans="1:11" ht="12.75" hidden="1">
      <c r="A65" s="7" t="s">
        <v>11</v>
      </c>
      <c r="B65" s="8" t="s">
        <v>93</v>
      </c>
      <c r="C65" s="8" t="s">
        <v>19</v>
      </c>
      <c r="D65" s="8" t="s">
        <v>13</v>
      </c>
      <c r="E65" s="8" t="s">
        <v>15</v>
      </c>
      <c r="F65" s="8" t="s">
        <v>95</v>
      </c>
      <c r="G65" s="12" t="s">
        <v>96</v>
      </c>
      <c r="H65" s="38"/>
      <c r="I65" s="43"/>
      <c r="J65" s="60" t="e">
        <f t="shared" si="0"/>
        <v>#DIV/0!</v>
      </c>
      <c r="K65" s="60">
        <f t="shared" si="1"/>
        <v>0</v>
      </c>
    </row>
    <row r="66" spans="1:11" ht="12.75">
      <c r="A66" s="7" t="s">
        <v>11</v>
      </c>
      <c r="B66" s="8" t="s">
        <v>93</v>
      </c>
      <c r="C66" s="8" t="s">
        <v>48</v>
      </c>
      <c r="D66" s="8" t="s">
        <v>13</v>
      </c>
      <c r="E66" s="8" t="s">
        <v>15</v>
      </c>
      <c r="F66" s="8" t="s">
        <v>95</v>
      </c>
      <c r="G66" s="12" t="s">
        <v>94</v>
      </c>
      <c r="H66" s="38">
        <v>283.5</v>
      </c>
      <c r="I66" s="62">
        <v>283.44611</v>
      </c>
      <c r="J66" s="60">
        <f t="shared" si="0"/>
        <v>99.98099118165784</v>
      </c>
      <c r="K66" s="60">
        <f t="shared" si="1"/>
        <v>-0.053890000000023974</v>
      </c>
    </row>
    <row r="67" spans="1:11" ht="15" customHeight="1" hidden="1">
      <c r="A67" s="7" t="s">
        <v>11</v>
      </c>
      <c r="B67" s="8" t="s">
        <v>93</v>
      </c>
      <c r="C67" s="8" t="s">
        <v>57</v>
      </c>
      <c r="D67" s="8" t="s">
        <v>17</v>
      </c>
      <c r="E67" s="8" t="s">
        <v>15</v>
      </c>
      <c r="F67" s="8" t="s">
        <v>95</v>
      </c>
      <c r="G67" s="12" t="s">
        <v>97</v>
      </c>
      <c r="H67" s="38"/>
      <c r="I67" s="62"/>
      <c r="J67" s="60" t="e">
        <f t="shared" si="0"/>
        <v>#DIV/0!</v>
      </c>
      <c r="K67" s="60">
        <f t="shared" si="1"/>
        <v>0</v>
      </c>
    </row>
    <row r="68" spans="1:11" ht="18" customHeight="1">
      <c r="A68" s="5" t="s">
        <v>12</v>
      </c>
      <c r="B68" s="6" t="s">
        <v>13</v>
      </c>
      <c r="C68" s="6" t="s">
        <v>14</v>
      </c>
      <c r="D68" s="6" t="s">
        <v>13</v>
      </c>
      <c r="E68" s="6" t="s">
        <v>15</v>
      </c>
      <c r="F68" s="6" t="s">
        <v>16</v>
      </c>
      <c r="G68" s="16" t="s">
        <v>98</v>
      </c>
      <c r="H68" s="43">
        <f>SUM(H69+H73+H81+H83+H87)</f>
        <v>14920.37962</v>
      </c>
      <c r="I68" s="43">
        <f>SUM(I69+I73+I81+I83+I87)</f>
        <v>14495.03862</v>
      </c>
      <c r="J68" s="60">
        <f t="shared" si="0"/>
        <v>97.14926154137625</v>
      </c>
      <c r="K68" s="60">
        <f t="shared" si="1"/>
        <v>-425.34100000000035</v>
      </c>
    </row>
    <row r="69" spans="1:11" ht="18" customHeight="1">
      <c r="A69" s="5" t="s">
        <v>12</v>
      </c>
      <c r="B69" s="6" t="s">
        <v>27</v>
      </c>
      <c r="C69" s="6" t="s">
        <v>99</v>
      </c>
      <c r="D69" s="6" t="s">
        <v>13</v>
      </c>
      <c r="E69" s="6" t="s">
        <v>15</v>
      </c>
      <c r="F69" s="6" t="s">
        <v>100</v>
      </c>
      <c r="G69" s="16" t="s">
        <v>101</v>
      </c>
      <c r="H69" s="43">
        <f>SUM(H70+H71+H72)</f>
        <v>628</v>
      </c>
      <c r="I69" s="43">
        <f>SUM(I70+I71+I72)</f>
        <v>628</v>
      </c>
      <c r="J69" s="60">
        <f t="shared" si="0"/>
        <v>100</v>
      </c>
      <c r="K69" s="60">
        <f t="shared" si="1"/>
        <v>0</v>
      </c>
    </row>
    <row r="70" spans="1:11" ht="25.5">
      <c r="A70" s="7" t="s">
        <v>12</v>
      </c>
      <c r="B70" s="8" t="s">
        <v>27</v>
      </c>
      <c r="C70" s="23" t="s">
        <v>138</v>
      </c>
      <c r="D70" s="14" t="s">
        <v>65</v>
      </c>
      <c r="E70" s="8" t="s">
        <v>15</v>
      </c>
      <c r="F70" s="8" t="s">
        <v>100</v>
      </c>
      <c r="G70" s="12" t="s">
        <v>139</v>
      </c>
      <c r="H70" s="38">
        <v>508</v>
      </c>
      <c r="I70" s="62">
        <v>508</v>
      </c>
      <c r="J70" s="60">
        <f t="shared" si="0"/>
        <v>100</v>
      </c>
      <c r="K70" s="60">
        <f t="shared" si="1"/>
        <v>0</v>
      </c>
    </row>
    <row r="71" spans="1:11" ht="25.5">
      <c r="A71" s="7" t="s">
        <v>12</v>
      </c>
      <c r="B71" s="8" t="s">
        <v>27</v>
      </c>
      <c r="C71" s="23" t="s">
        <v>102</v>
      </c>
      <c r="D71" s="14" t="s">
        <v>65</v>
      </c>
      <c r="E71" s="8" t="s">
        <v>15</v>
      </c>
      <c r="F71" s="8" t="s">
        <v>100</v>
      </c>
      <c r="G71" s="12" t="s">
        <v>103</v>
      </c>
      <c r="H71" s="38">
        <v>120</v>
      </c>
      <c r="I71" s="62">
        <v>120</v>
      </c>
      <c r="J71" s="60">
        <f t="shared" si="0"/>
        <v>100</v>
      </c>
      <c r="K71" s="60">
        <f t="shared" si="1"/>
        <v>0</v>
      </c>
    </row>
    <row r="72" spans="1:11" ht="38.25" hidden="1">
      <c r="A72" s="7" t="s">
        <v>12</v>
      </c>
      <c r="B72" s="8" t="s">
        <v>27</v>
      </c>
      <c r="C72" s="8" t="s">
        <v>104</v>
      </c>
      <c r="D72" s="8" t="s">
        <v>25</v>
      </c>
      <c r="E72" s="8" t="s">
        <v>105</v>
      </c>
      <c r="F72" s="8" t="s">
        <v>100</v>
      </c>
      <c r="G72" s="12" t="s">
        <v>106</v>
      </c>
      <c r="H72" s="38"/>
      <c r="I72" s="62"/>
      <c r="J72" s="60" t="e">
        <f t="shared" si="0"/>
        <v>#DIV/0!</v>
      </c>
      <c r="K72" s="60">
        <f t="shared" si="1"/>
        <v>0</v>
      </c>
    </row>
    <row r="73" spans="1:11" ht="16.5" customHeight="1">
      <c r="A73" s="5" t="s">
        <v>12</v>
      </c>
      <c r="B73" s="6" t="s">
        <v>27</v>
      </c>
      <c r="C73" s="6" t="s">
        <v>107</v>
      </c>
      <c r="D73" s="6" t="s">
        <v>13</v>
      </c>
      <c r="E73" s="6" t="s">
        <v>15</v>
      </c>
      <c r="F73" s="6" t="s">
        <v>127</v>
      </c>
      <c r="G73" s="16" t="s">
        <v>8</v>
      </c>
      <c r="H73" s="43">
        <f>SUM(H74:H80)</f>
        <v>11764.22251</v>
      </c>
      <c r="I73" s="43">
        <f>SUM(I74:I80)</f>
        <v>11668.11851</v>
      </c>
      <c r="J73" s="60">
        <f t="shared" si="0"/>
        <v>99.18308243559396</v>
      </c>
      <c r="K73" s="60">
        <f t="shared" si="1"/>
        <v>-96.10399999999936</v>
      </c>
    </row>
    <row r="74" spans="1:11" ht="66" customHeight="1">
      <c r="A74" s="7" t="s">
        <v>12</v>
      </c>
      <c r="B74" s="8" t="s">
        <v>27</v>
      </c>
      <c r="C74" s="8" t="s">
        <v>130</v>
      </c>
      <c r="D74" s="8" t="s">
        <v>65</v>
      </c>
      <c r="E74" s="8" t="s">
        <v>131</v>
      </c>
      <c r="F74" s="8" t="s">
        <v>127</v>
      </c>
      <c r="G74" s="12" t="s">
        <v>132</v>
      </c>
      <c r="H74" s="38">
        <v>1921.95</v>
      </c>
      <c r="I74" s="62">
        <v>1825.846</v>
      </c>
      <c r="J74" s="60">
        <f t="shared" si="0"/>
        <v>94.99966180181586</v>
      </c>
      <c r="K74" s="60">
        <f t="shared" si="1"/>
        <v>-96.10400000000004</v>
      </c>
    </row>
    <row r="75" spans="1:11" ht="66" customHeight="1">
      <c r="A75" s="27" t="s">
        <v>12</v>
      </c>
      <c r="B75" s="14" t="s">
        <v>27</v>
      </c>
      <c r="C75" s="14" t="s">
        <v>144</v>
      </c>
      <c r="D75" s="14" t="s">
        <v>65</v>
      </c>
      <c r="E75" s="14" t="s">
        <v>15</v>
      </c>
      <c r="F75" s="14" t="s">
        <v>127</v>
      </c>
      <c r="G75" s="12" t="s">
        <v>145</v>
      </c>
      <c r="H75" s="38">
        <v>7.07071</v>
      </c>
      <c r="I75" s="62">
        <v>7.07071</v>
      </c>
      <c r="J75" s="60">
        <f t="shared" si="0"/>
        <v>100</v>
      </c>
      <c r="K75" s="60">
        <f t="shared" si="1"/>
        <v>0</v>
      </c>
    </row>
    <row r="76" spans="1:11" ht="38.25">
      <c r="A76" s="7" t="s">
        <v>12</v>
      </c>
      <c r="B76" s="8" t="s">
        <v>27</v>
      </c>
      <c r="C76" s="14" t="s">
        <v>124</v>
      </c>
      <c r="D76" s="14" t="s">
        <v>65</v>
      </c>
      <c r="E76" s="14" t="s">
        <v>15</v>
      </c>
      <c r="F76" s="14" t="s">
        <v>127</v>
      </c>
      <c r="G76" s="12" t="s">
        <v>9</v>
      </c>
      <c r="H76" s="38">
        <v>1000</v>
      </c>
      <c r="I76" s="62">
        <v>1000</v>
      </c>
      <c r="J76" s="60">
        <f t="shared" si="0"/>
        <v>100</v>
      </c>
      <c r="K76" s="60">
        <f t="shared" si="1"/>
        <v>0</v>
      </c>
    </row>
    <row r="77" spans="1:11" ht="51" hidden="1">
      <c r="A77" s="7" t="s">
        <v>12</v>
      </c>
      <c r="B77" s="8" t="s">
        <v>27</v>
      </c>
      <c r="C77" s="23" t="s">
        <v>108</v>
      </c>
      <c r="D77" s="14" t="s">
        <v>65</v>
      </c>
      <c r="E77" s="8" t="s">
        <v>109</v>
      </c>
      <c r="F77" s="14" t="s">
        <v>127</v>
      </c>
      <c r="G77" s="12" t="s">
        <v>110</v>
      </c>
      <c r="H77" s="38"/>
      <c r="I77" s="62"/>
      <c r="J77" s="60" t="e">
        <f aca="true" t="shared" si="2" ref="J77:J89">SUM(I77/H77*100)</f>
        <v>#DIV/0!</v>
      </c>
      <c r="K77" s="60">
        <f aca="true" t="shared" si="3" ref="K77:K89">SUM(I77-H77)</f>
        <v>0</v>
      </c>
    </row>
    <row r="78" spans="1:11" ht="89.25">
      <c r="A78" s="27" t="s">
        <v>12</v>
      </c>
      <c r="B78" s="14" t="s">
        <v>27</v>
      </c>
      <c r="C78" s="23" t="s">
        <v>133</v>
      </c>
      <c r="D78" s="14" t="s">
        <v>65</v>
      </c>
      <c r="E78" s="14" t="s">
        <v>134</v>
      </c>
      <c r="F78" s="14" t="s">
        <v>127</v>
      </c>
      <c r="G78" s="12" t="s">
        <v>135</v>
      </c>
      <c r="H78" s="38">
        <v>8835.2018</v>
      </c>
      <c r="I78" s="64">
        <v>8835.2018</v>
      </c>
      <c r="J78" s="60">
        <f t="shared" si="2"/>
        <v>100</v>
      </c>
      <c r="K78" s="60">
        <f t="shared" si="3"/>
        <v>0</v>
      </c>
    </row>
    <row r="79" spans="1:11" ht="38.25" hidden="1">
      <c r="A79" s="7" t="s">
        <v>12</v>
      </c>
      <c r="B79" s="8" t="s">
        <v>27</v>
      </c>
      <c r="C79" s="23" t="s">
        <v>108</v>
      </c>
      <c r="D79" s="14" t="s">
        <v>65</v>
      </c>
      <c r="E79" s="8" t="s">
        <v>111</v>
      </c>
      <c r="F79" s="14" t="s">
        <v>127</v>
      </c>
      <c r="G79" s="12" t="s">
        <v>112</v>
      </c>
      <c r="H79" s="38"/>
      <c r="I79" s="62"/>
      <c r="J79" s="60" t="e">
        <f t="shared" si="2"/>
        <v>#DIV/0!</v>
      </c>
      <c r="K79" s="60">
        <f t="shared" si="3"/>
        <v>0</v>
      </c>
    </row>
    <row r="80" spans="1:11" ht="25.5" hidden="1">
      <c r="A80" s="7" t="s">
        <v>12</v>
      </c>
      <c r="B80" s="8" t="s">
        <v>27</v>
      </c>
      <c r="C80" s="23" t="s">
        <v>108</v>
      </c>
      <c r="D80" s="14" t="s">
        <v>65</v>
      </c>
      <c r="E80" s="14" t="s">
        <v>136</v>
      </c>
      <c r="F80" s="14" t="s">
        <v>127</v>
      </c>
      <c r="G80" s="12" t="s">
        <v>137</v>
      </c>
      <c r="H80" s="38"/>
      <c r="I80" s="62"/>
      <c r="J80" s="60" t="e">
        <f t="shared" si="2"/>
        <v>#DIV/0!</v>
      </c>
      <c r="K80" s="60">
        <f t="shared" si="3"/>
        <v>0</v>
      </c>
    </row>
    <row r="81" spans="1:11" ht="25.5">
      <c r="A81" s="5" t="s">
        <v>12</v>
      </c>
      <c r="B81" s="6" t="s">
        <v>27</v>
      </c>
      <c r="C81" s="6" t="s">
        <v>85</v>
      </c>
      <c r="D81" s="6" t="s">
        <v>13</v>
      </c>
      <c r="E81" s="6" t="s">
        <v>15</v>
      </c>
      <c r="F81" s="6" t="s">
        <v>127</v>
      </c>
      <c r="G81" s="16" t="s">
        <v>113</v>
      </c>
      <c r="H81" s="43">
        <f>SUM(H82:H82)</f>
        <v>227.47424</v>
      </c>
      <c r="I81" s="43">
        <f>SUM(I82:I82)</f>
        <v>227.47424</v>
      </c>
      <c r="J81" s="60">
        <f t="shared" si="2"/>
        <v>100</v>
      </c>
      <c r="K81" s="60">
        <f t="shared" si="3"/>
        <v>0</v>
      </c>
    </row>
    <row r="82" spans="1:11" ht="25.5">
      <c r="A82" s="7" t="s">
        <v>12</v>
      </c>
      <c r="B82" s="8" t="s">
        <v>27</v>
      </c>
      <c r="C82" s="23" t="s">
        <v>114</v>
      </c>
      <c r="D82" s="14" t="s">
        <v>65</v>
      </c>
      <c r="E82" s="8" t="s">
        <v>15</v>
      </c>
      <c r="F82" s="14" t="s">
        <v>127</v>
      </c>
      <c r="G82" s="12" t="s">
        <v>115</v>
      </c>
      <c r="H82" s="38">
        <v>227.47424</v>
      </c>
      <c r="I82" s="62">
        <v>227.47424</v>
      </c>
      <c r="J82" s="60">
        <f t="shared" si="2"/>
        <v>100</v>
      </c>
      <c r="K82" s="60">
        <f t="shared" si="3"/>
        <v>0</v>
      </c>
    </row>
    <row r="83" spans="1:11" ht="12.75">
      <c r="A83" s="5" t="s">
        <v>12</v>
      </c>
      <c r="B83" s="6" t="s">
        <v>27</v>
      </c>
      <c r="C83" s="6" t="s">
        <v>116</v>
      </c>
      <c r="D83" s="6" t="s">
        <v>13</v>
      </c>
      <c r="E83" s="6" t="s">
        <v>15</v>
      </c>
      <c r="F83" s="6" t="s">
        <v>127</v>
      </c>
      <c r="G83" s="16" t="s">
        <v>117</v>
      </c>
      <c r="H83" s="43">
        <f>SUM(H84:H86)</f>
        <v>2300.68287</v>
      </c>
      <c r="I83" s="43">
        <f>SUM(I84:I86)</f>
        <v>1971.44587</v>
      </c>
      <c r="J83" s="60">
        <f t="shared" si="2"/>
        <v>85.68959658486091</v>
      </c>
      <c r="K83" s="60">
        <f t="shared" si="3"/>
        <v>-329.2370000000001</v>
      </c>
    </row>
    <row r="84" spans="1:11" ht="51">
      <c r="A84" s="24" t="s">
        <v>12</v>
      </c>
      <c r="B84" s="25" t="s">
        <v>27</v>
      </c>
      <c r="C84" s="14" t="s">
        <v>129</v>
      </c>
      <c r="D84" s="26" t="s">
        <v>65</v>
      </c>
      <c r="E84" s="26" t="s">
        <v>15</v>
      </c>
      <c r="F84" s="26" t="s">
        <v>127</v>
      </c>
      <c r="G84" s="12" t="s">
        <v>128</v>
      </c>
      <c r="H84" s="38">
        <v>2047.165</v>
      </c>
      <c r="I84" s="62">
        <v>1717.928</v>
      </c>
      <c r="J84" s="60">
        <f t="shared" si="2"/>
        <v>83.91741750176465</v>
      </c>
      <c r="K84" s="60">
        <f t="shared" si="3"/>
        <v>-329.23699999999985</v>
      </c>
    </row>
    <row r="85" spans="1:11" ht="25.5">
      <c r="A85" s="36" t="s">
        <v>12</v>
      </c>
      <c r="B85" s="26" t="s">
        <v>27</v>
      </c>
      <c r="C85" s="14" t="s">
        <v>140</v>
      </c>
      <c r="D85" s="26" t="s">
        <v>65</v>
      </c>
      <c r="E85" s="26" t="s">
        <v>141</v>
      </c>
      <c r="F85" s="26" t="s">
        <v>127</v>
      </c>
      <c r="G85" s="12" t="s">
        <v>142</v>
      </c>
      <c r="H85" s="38">
        <v>253.51787</v>
      </c>
      <c r="I85" s="62">
        <v>253.51787</v>
      </c>
      <c r="J85" s="60">
        <f t="shared" si="2"/>
        <v>100</v>
      </c>
      <c r="K85" s="60">
        <f t="shared" si="3"/>
        <v>0</v>
      </c>
    </row>
    <row r="86" spans="1:11" ht="51" hidden="1">
      <c r="A86" s="36" t="s">
        <v>12</v>
      </c>
      <c r="B86" s="26" t="s">
        <v>27</v>
      </c>
      <c r="C86" s="14" t="s">
        <v>140</v>
      </c>
      <c r="D86" s="26" t="s">
        <v>65</v>
      </c>
      <c r="E86" s="26" t="s">
        <v>15</v>
      </c>
      <c r="F86" s="26" t="s">
        <v>127</v>
      </c>
      <c r="G86" s="12" t="s">
        <v>143</v>
      </c>
      <c r="H86" s="38">
        <v>0</v>
      </c>
      <c r="I86" s="62">
        <v>0</v>
      </c>
      <c r="J86" s="60" t="e">
        <f t="shared" si="2"/>
        <v>#DIV/0!</v>
      </c>
      <c r="K86" s="60">
        <f t="shared" si="3"/>
        <v>0</v>
      </c>
    </row>
    <row r="87" spans="1:11" ht="12.75" hidden="1">
      <c r="A87" s="5" t="s">
        <v>12</v>
      </c>
      <c r="B87" s="6" t="s">
        <v>118</v>
      </c>
      <c r="C87" s="6" t="s">
        <v>48</v>
      </c>
      <c r="D87" s="6" t="s">
        <v>13</v>
      </c>
      <c r="E87" s="6" t="s">
        <v>15</v>
      </c>
      <c r="F87" s="6" t="s">
        <v>16</v>
      </c>
      <c r="G87" s="16" t="s">
        <v>119</v>
      </c>
      <c r="H87" s="39"/>
      <c r="I87" s="39">
        <f>SUM(I88)</f>
        <v>0</v>
      </c>
      <c r="J87" s="60" t="e">
        <f t="shared" si="2"/>
        <v>#DIV/0!</v>
      </c>
      <c r="K87" s="60">
        <f t="shared" si="3"/>
        <v>0</v>
      </c>
    </row>
    <row r="88" spans="1:11" ht="12.75" hidden="1">
      <c r="A88" s="27" t="s">
        <v>12</v>
      </c>
      <c r="B88" s="14" t="s">
        <v>118</v>
      </c>
      <c r="C88" s="14" t="s">
        <v>120</v>
      </c>
      <c r="D88" s="14" t="s">
        <v>65</v>
      </c>
      <c r="E88" s="14" t="s">
        <v>15</v>
      </c>
      <c r="F88" s="28" t="s">
        <v>95</v>
      </c>
      <c r="G88" s="12" t="s">
        <v>121</v>
      </c>
      <c r="H88" s="38">
        <v>0</v>
      </c>
      <c r="I88" s="62"/>
      <c r="J88" s="60" t="e">
        <f t="shared" si="2"/>
        <v>#DIV/0!</v>
      </c>
      <c r="K88" s="60">
        <f t="shared" si="3"/>
        <v>0</v>
      </c>
    </row>
    <row r="89" spans="1:11" ht="15.75">
      <c r="A89" s="29"/>
      <c r="B89" s="30"/>
      <c r="C89" s="30"/>
      <c r="D89" s="30"/>
      <c r="E89" s="30"/>
      <c r="F89" s="31"/>
      <c r="G89" s="32" t="s">
        <v>122</v>
      </c>
      <c r="H89" s="65">
        <f>SUM(H12+H68)</f>
        <v>33644.5</v>
      </c>
      <c r="I89" s="65">
        <f>SUM(I12+I68)</f>
        <v>33293.70993</v>
      </c>
      <c r="J89" s="61">
        <f t="shared" si="2"/>
        <v>98.95736280818558</v>
      </c>
      <c r="K89" s="61">
        <f t="shared" si="3"/>
        <v>-350.79007000000274</v>
      </c>
    </row>
  </sheetData>
  <sheetProtection selectLockedCells="1" selectUnlockedCells="1"/>
  <mergeCells count="3">
    <mergeCell ref="A11:F11"/>
    <mergeCell ref="A8:K8"/>
    <mergeCell ref="A9:K9"/>
  </mergeCells>
  <printOptions/>
  <pageMargins left="0.7479166666666667" right="0.3" top="0.19027777777777777" bottom="0.1701388888888889" header="0.23" footer="0.5118055555555555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2021-01-19T12:30:48Z</cp:lastPrinted>
  <dcterms:modified xsi:type="dcterms:W3CDTF">2021-02-10T13:20:41Z</dcterms:modified>
  <cp:category/>
  <cp:version/>
  <cp:contentType/>
  <cp:contentStatus/>
</cp:coreProperties>
</file>