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№ 5" sheetId="1" r:id="rId1"/>
    <sheet name="№ 7" sheetId="2" r:id="rId2"/>
    <sheet name="№ 9" sheetId="3" r:id="rId3"/>
  </sheets>
  <definedNames>
    <definedName name="_xlnm.Print_Titles" localSheetId="0">'№ 5'!$19:$19</definedName>
    <definedName name="_xlnm.Print_Titles" localSheetId="1">'№ 7'!$21:$21</definedName>
    <definedName name="_xlnm.Print_Titles" localSheetId="2">'№ 9'!$22:$22</definedName>
  </definedNames>
  <calcPr fullCalcOnLoad="1"/>
</workbook>
</file>

<file path=xl/sharedStrings.xml><?xml version="1.0" encoding="utf-8"?>
<sst xmlns="http://schemas.openxmlformats.org/spreadsheetml/2006/main" count="1447" uniqueCount="235">
  <si>
    <t xml:space="preserve">Приложение № 5 </t>
  </si>
  <si>
    <t>городского поселения "Пушкиногорье"</t>
  </si>
  <si>
    <t>ВЕДОМСТВЕННАЯ СТРУКТУРА</t>
  </si>
  <si>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</si>
  <si>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</si>
  <si>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</si>
  <si>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</si>
  <si>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</si>
  <si>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</si>
  <si>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</si>
  <si>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</si>
  <si>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</si>
  <si>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</si>
  <si>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</si>
  <si>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</si>
  <si>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</si>
  <si>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</si>
  <si>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</si>
  <si>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</si>
  <si>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</si>
  <si>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</si>
  <si>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</si>
  <si>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</si>
  <si>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</si>
  <si>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</si>
  <si>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</si>
  <si>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</si>
  <si>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</si>
  <si>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</si>
  <si>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</si>
  <si>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</si>
  <si>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</si>
  <si>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</si>
  <si>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</si>
  <si>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</si>
  <si>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</si>
  <si>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</si>
  <si>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</si>
  <si>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</si>
  <si>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</si>
  <si>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</si>
  <si>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</si>
  <si>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</si>
  <si>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</si>
  <si>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</si>
  <si>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</si>
  <si>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</si>
  <si>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</si>
  <si>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</si>
  <si>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</si>
  <si>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</si>
  <si>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</si>
  <si>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</si>
  <si>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</si>
  <si>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</si>
  <si>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</si>
  <si>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</si>
  <si>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</si>
  <si>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</si>
  <si>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</si>
  <si>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</si>
  <si>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</si>
  <si>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</si>
  <si>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</si>
  <si>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</si>
  <si>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</si>
  <si>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</si>
  <si>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</si>
  <si>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</si>
  <si>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</si>
  <si>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</si>
  <si>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</si>
  <si>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</si>
  <si>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</si>
  <si>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90 9 00 83000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</si>
  <si>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</si>
  <si>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</si>
  <si>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</si>
  <si>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</si>
  <si>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</si>
  <si>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</si>
  <si>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</si>
  <si>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</si>
  <si>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</si>
  <si>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</si>
  <si>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</si>
  <si>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</si>
  <si>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</si>
  <si>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</si>
  <si>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</si>
  <si>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</si>
  <si>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</si>
  <si>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</si>
  <si>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</si>
  <si>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</si>
  <si>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</si>
  <si>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</si>
  <si>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к Решению Собрания депутатов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</si>
  <si>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</si>
  <si>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</si>
  <si>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</si>
  <si>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Приложение № 7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</si>
  <si>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</si>
  <si>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</si>
  <si>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РЗ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</si>
  <si>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</si>
  <si>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</si>
  <si>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</si>
  <si>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</si>
  <si>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Приложение № 9</t>
  </si>
  <si>
    <t>Распределение</t>
  </si>
  <si>
    <t>бюджетных ассигнований по целевым статьям (муниципальным программам</t>
  </si>
  <si>
    <t xml:space="preserve">городского поселения "Пушкиногорье" и непрограммным направлениям деятельности), 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</si>
  <si>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</si>
  <si>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</si>
  <si>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</si>
  <si>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</si>
  <si>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</si>
  <si>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</si>
  <si>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</si>
  <si>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</si>
  <si>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</si>
  <si>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</si>
  <si>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</si>
  <si>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</si>
  <si>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</si>
  <si>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</si>
  <si>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</si>
  <si>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</si>
  <si>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</si>
  <si>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</si>
  <si>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</si>
  <si>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</si>
  <si>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01 2 04 L5550</t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</si>
  <si>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</si>
  <si>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90 9 00 90000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</si>
  <si>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</si>
  <si>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25.10.2018 № 130; 12.12.2018 № 132</t>
  </si>
  <si>
    <t>01 2 F2 55550</t>
  </si>
  <si>
    <t>01 1 01 25900</t>
  </si>
  <si>
    <t xml:space="preserve">01 1 01 25900 </t>
  </si>
  <si>
    <t>Выполнение прочих функций органов местного самоуправления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</si>
  <si>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90 9 00 20000</t>
  </si>
  <si>
    <t>от 25.12.2019 г. № 181</t>
  </si>
  <si>
    <t>с изменениями, внесенными  13.02.2020 № 207</t>
  </si>
  <si>
    <t>Сельское хозяйство и рыболовство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</si>
  <si>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</si>
  <si>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</si>
  <si>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>01 2 06 24100</t>
  </si>
  <si>
    <t>01 2 06 84100</t>
  </si>
  <si>
    <t>01 2 06 41190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</si>
  <si>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"Первичные меры пожарной безопасности"</t>
    </r>
  </si>
  <si>
    <t>01 2 05 0000</t>
  </si>
  <si>
    <t>01 2 05 21000</t>
  </si>
  <si>
    <r>
      <t xml:space="preserve">Основное мероприятие </t>
    </r>
    <r>
      <rPr>
        <sz val="10"/>
        <color indexed="8"/>
        <rFont val="Arial"/>
        <family val="2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</si>
  <si>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t>01 2 06 00000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</si>
  <si>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теплоснабжения населения"</t>
    </r>
  </si>
  <si>
    <t>01 2 07 00000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</si>
  <si>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</si>
  <si>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</si>
  <si>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водоснабжения населения"</t>
    </r>
  </si>
  <si>
    <t>01 2 08 00000</t>
  </si>
  <si>
    <t>01 2 08 23100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</si>
  <si>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</si>
  <si>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</si>
  <si>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</si>
  <si>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</si>
  <si>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</si>
  <si>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2019-2023 годы»
</t>
  </si>
  <si>
    <t>90 9 00 45010</t>
  </si>
  <si>
    <t>Другие вопросы в области жилищно-коммунального хозяйства</t>
  </si>
  <si>
    <t>изменения до сессии</t>
  </si>
  <si>
    <t>областные деньги</t>
  </si>
  <si>
    <t>02.06.2020 г № 211; 30.07.2020 г. № 223</t>
  </si>
  <si>
    <t>Возмещение расходов из резервного фонда Администрации области, связанные с необходимостью обеспечения СИЗ и применения дополнительных форм организации голосования в единый день голосования</t>
  </si>
  <si>
    <t>90 9 00 00010</t>
  </si>
  <si>
    <t>"Пушкиногорье" на 2021 год</t>
  </si>
  <si>
    <t>и на плановый период 2022 и 2023 годов"</t>
  </si>
  <si>
    <t>расходов бюджета поселения на 2021 год</t>
  </si>
  <si>
    <t>первоначальный бюджет</t>
  </si>
  <si>
    <t>Расходы на финансирование мероприятий по ликвидации несанкционированных свалок за счет средств областного бюджета</t>
  </si>
  <si>
    <t>01 2 04 41550</t>
  </si>
  <si>
    <t>Расходы на обеспечение мероприятий по оборудованию контейнерных площадок для накопления твердых коммунальных отходов за счет средств областного бюджета</t>
  </si>
  <si>
    <t>01 2 04 41730</t>
  </si>
  <si>
    <t>Расходы на обеспечение мероприятий по оборудованию контейнерных площадок для накопления твердых коммунальных отходов и установке на них контейнеров за счет средств областного бюджета</t>
  </si>
  <si>
    <t>01 2 04 41740</t>
  </si>
  <si>
    <t>Расходы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за счет средств областного бюджета</t>
  </si>
  <si>
    <t>01 2 03 41130</t>
  </si>
  <si>
    <t>Расходы на выплаты по оплате труда и обеспечение функций органов местного самоуправления по председателю Собрания депутатов поселения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</si>
  <si>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</t>
  </si>
  <si>
    <t>Расходы на выплаты по оплате труда и обеспечение функций аппарата исполнительных органов местного самоуправления поселения</t>
  </si>
  <si>
    <t>Расходы на выплаты по оплате труда и обеспечение функций органов местного самоуправления по Главе местной администрации</t>
  </si>
  <si>
    <t>Межбюджетные трансферты на решение вопросов в части содержания специалистов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</si>
  <si>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</si>
  <si>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</si>
  <si>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</si>
  <si>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Обеспечение первичных мер пожарной безопасности в границах населенных пунктов поселения</t>
  </si>
  <si>
    <t>Расходы на ликвидацию очагов сорного растения борщевик Сосновского за счет средств бюджета субъекта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</si>
  <si>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</si>
  <si>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</si>
  <si>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</t>
  </si>
  <si>
    <t>Организация в границах поселения теплоснабжения населения</t>
  </si>
  <si>
    <t>Возмещение затрат по содержанию систем и объектов водоснабжения</t>
  </si>
  <si>
    <t>Расходы на уличное освещение</t>
  </si>
  <si>
    <t>Расходы на озеленение</t>
  </si>
  <si>
    <t>Расходы на организацию и содержание мест захоронений</t>
  </si>
  <si>
    <t>Расходы на прочие мероприятия по благоустройству городских округов и поселений</t>
  </si>
  <si>
    <t>Поддержка муниципальных программ формирования современной городской среды за счет субсидии из федерального бюджета</t>
  </si>
  <si>
    <t>Капитальный ремонт государственного жилищного фонда субъектов Российской Федерации и муниципального жилищного фонда</t>
  </si>
  <si>
    <t>Межбюджетные трансферты на решение вопросов в части организации досуга</t>
  </si>
  <si>
    <t>Доплаты к пенсиям государственных служащих субъектов РФ и муниципальных служащих</t>
  </si>
  <si>
    <t>Межбюджетные трансферты на решение вопросов в части территориального планирования и градостроительного зонирования</t>
  </si>
  <si>
    <t>Строительство, реконструкция и капитальный ремонт объектов водоотведения и очитки сточных вод</t>
  </si>
  <si>
    <t>на 2021 год</t>
  </si>
  <si>
    <t>"Пушкиногорье" на 2021 год"</t>
  </si>
  <si>
    <t>группам видов расходов классификации расходов бюджета поселения на 2021 год</t>
  </si>
  <si>
    <t>Межбюджетные трансферты на решение вопросов в содержания специалистов</t>
  </si>
  <si>
    <t xml:space="preserve">Расходы на озеленение </t>
  </si>
  <si>
    <t xml:space="preserve">Расходы на организацию и содержание мест захоронений </t>
  </si>
  <si>
    <t xml:space="preserve">Расходы на прочие мероприятия по благоустройству городских округов и поселений </t>
  </si>
  <si>
    <t xml:space="preserve">Обеспечение первичных мер пожарной безопасности в границах населенных пунктов поселения </t>
  </si>
  <si>
    <t xml:space="preserve"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</t>
  </si>
  <si>
    <t xml:space="preserve"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</t>
  </si>
  <si>
    <t xml:space="preserve"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</t>
  </si>
  <si>
    <t xml:space="preserve">Возмещение затрат по содержанию систем и объектов водоснабжения 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</si>
  <si>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</si>
  <si>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</t>
  </si>
  <si>
    <t xml:space="preserve">Резервные фонды местных администраций 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</si>
  <si>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</si>
  <si>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 xml:space="preserve">Строительство, реконструкция и капитальный ремонт объектов водоотведения и очитки сточных вод </t>
  </si>
  <si>
    <t xml:space="preserve">Межбюджетные трансферты на решение вопросов в части территориального планирования и градостроительного зонирования </t>
  </si>
  <si>
    <t>Проведение выборов в представительные органы муниципального образования</t>
  </si>
  <si>
    <t>№ 23 от 25.12.2020г.</t>
  </si>
  <si>
    <t>№23  от 25.12.2020г.</t>
  </si>
  <si>
    <t>№  23 от 25.12.2020г.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</si>
</sst>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\-?_р_._-;_-@_-"/>
    <numFmt numFmtId="175" formatCode="_-* #,##0.00&quot;р.&quot;_-;\-* #,##0.00&quot;р.&quot;_-;_-* \-??&quot;р.&quot;_-;_-@_-"/>
    <numFmt numFmtId="176" formatCode="#,##0.0"/>
    <numFmt numFmtId="177" formatCode="_-* #,##0.00_р_._-;\-* #,##0.00_р_._-;_-* \-?_р_._-;_-@_-"/>
    <numFmt numFmtId="178" formatCode="_-* #,##0.000_р_._-;\-* #,##0.000_р_._-;_-* \-?_р_._-;_-@_-"/>
    <numFmt numFmtId="179" formatCode="_-* #,##0.0000_р_._-;\-* #,##0.0000_р_._-;_-* \-?_р_._-;_-@_-"/>
    <numFmt numFmtId="180" formatCode="_-* #,##0.00000_р_._-;\-* #,##0.00000_р_._-;_-* \-?_р_._-;_-@_-"/>
    <numFmt numFmtId="181" formatCode="_-* #,##0.0_р_._-;\-* #,##0.0_р_._-;_-* &quot;-&quot;?_р_._-;_-@_-"/>
    <numFmt numFmtId="182" formatCode="_-* #,##0.00000_р_._-;\-* #,##0.00000_р_._-;_-* &quot;-&quot;?????_р_._-;_-@_-"/>
    <numFmt numFmtId="183" formatCode="_-* #,##0_р_._-;\-* #,##0_р_._-;_-* \-?_р_._-;_-@_-"/>
    <numFmt numFmtId="184" formatCode="_-* #,##0.000000_р_._-;\-* #,##0.000000_р_._-;_-* \-?_р_._-;_-@_-"/>
    <numFmt numFmtId="185" formatCode="#,##0.00000_ ;\-#,##0.00000\ "/>
    <numFmt numFmtId="186" formatCode="_-* #,##0.0\ _₽_-;\-* #,##0.0\ _₽_-;_-* &quot;-&quot;?\ _₽_-;_-@_-"/>
    <numFmt numFmtId="187" formatCode="_-* #,##0.00000\ _₽_-;\-* #,##0.00000\ _₽_-;_-* &quot;-&quot;?????\ _₽_-;_-@_-"/>
  </numFmts>
  <fonts count="66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sz val="9"/>
      <color indexed="8"/>
      <name val="Arial Cyr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 Cyr"/>
      <family val="2"/>
    </font>
    <font>
      <sz val="10"/>
      <color indexed="18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11" fillId="0" borderId="0" xfId="0" applyFont="1" applyAlignment="1">
      <alignment/>
    </xf>
    <xf numFmtId="0" fontId="9" fillId="35" borderId="0" xfId="0" applyFont="1" applyFill="1" applyAlignment="1">
      <alignment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74" fontId="10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174" fontId="9" fillId="35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wrapText="1"/>
    </xf>
    <xf numFmtId="0" fontId="4" fillId="35" borderId="10" xfId="0" applyNumberFormat="1" applyFont="1" applyFill="1" applyBorder="1" applyAlignment="1" applyProtection="1">
      <alignment vertical="top" wrapText="1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top" wrapText="1"/>
    </xf>
    <xf numFmtId="49" fontId="9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5" fillId="34" borderId="10" xfId="0" applyFont="1" applyFill="1" applyBorder="1" applyAlignment="1">
      <alignment wrapText="1"/>
    </xf>
    <xf numFmtId="0" fontId="18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172" fontId="21" fillId="0" borderId="0" xfId="42" applyFont="1" applyFill="1" applyBorder="1" applyAlignment="1" applyProtection="1">
      <alignment horizontal="center"/>
      <protection/>
    </xf>
    <xf numFmtId="176" fontId="4" fillId="0" borderId="10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2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left" vertical="center" wrapText="1"/>
    </xf>
    <xf numFmtId="0" fontId="23" fillId="33" borderId="12" xfId="0" applyNumberFormat="1" applyFont="1" applyFill="1" applyBorder="1" applyAlignment="1">
      <alignment horizontal="left" vertical="top" wrapText="1"/>
    </xf>
    <xf numFmtId="0" fontId="2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4" fontId="24" fillId="33" borderId="12" xfId="0" applyNumberFormat="1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4" fontId="25" fillId="34" borderId="12" xfId="0" applyNumberFormat="1" applyFont="1" applyFill="1" applyBorder="1" applyAlignment="1">
      <alignment horizontal="right" vertical="center" wrapText="1"/>
    </xf>
    <xf numFmtId="0" fontId="27" fillId="36" borderId="12" xfId="0" applyFont="1" applyFill="1" applyBorder="1" applyAlignment="1">
      <alignment horizontal="right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4" fontId="25" fillId="36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174" fontId="4" fillId="35" borderId="12" xfId="0" applyNumberFormat="1" applyFont="1" applyFill="1" applyBorder="1" applyAlignment="1">
      <alignment horizontal="right" vertical="center" wrapText="1"/>
    </xf>
    <xf numFmtId="174" fontId="9" fillId="35" borderId="12" xfId="0" applyNumberFormat="1" applyFont="1" applyFill="1" applyBorder="1" applyAlignment="1">
      <alignment horizontal="right" vertical="center" wrapText="1"/>
    </xf>
    <xf numFmtId="0" fontId="12" fillId="35" borderId="12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 vertical="center" wrapText="1"/>
    </xf>
    <xf numFmtId="174" fontId="10" fillId="35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vertical="top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174" fontId="5" fillId="36" borderId="12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top" wrapText="1"/>
    </xf>
    <xf numFmtId="0" fontId="9" fillId="35" borderId="0" xfId="0" applyFont="1" applyFill="1" applyAlignment="1">
      <alignment wrapText="1"/>
    </xf>
    <xf numFmtId="0" fontId="28" fillId="0" borderId="0" xfId="0" applyFont="1" applyAlignment="1">
      <alignment wrapText="1"/>
    </xf>
    <xf numFmtId="174" fontId="4" fillId="35" borderId="12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180" fontId="3" fillId="33" borderId="10" xfId="0" applyNumberFormat="1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right" vertical="center"/>
    </xf>
    <xf numFmtId="180" fontId="10" fillId="35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180" fontId="4" fillId="35" borderId="10" xfId="0" applyNumberFormat="1" applyFont="1" applyFill="1" applyBorder="1" applyAlignment="1">
      <alignment horizontal="right" vertical="center"/>
    </xf>
    <xf numFmtId="180" fontId="9" fillId="35" borderId="10" xfId="0" applyNumberFormat="1" applyFont="1" applyFill="1" applyBorder="1" applyAlignment="1">
      <alignment horizontal="right" vertical="center"/>
    </xf>
    <xf numFmtId="180" fontId="3" fillId="35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16" fillId="0" borderId="10" xfId="0" applyNumberFormat="1" applyFont="1" applyBorder="1" applyAlignment="1">
      <alignment horizontal="right" vertical="center"/>
    </xf>
    <xf numFmtId="180" fontId="0" fillId="35" borderId="10" xfId="0" applyNumberFormat="1" applyFont="1" applyFill="1" applyBorder="1" applyAlignment="1">
      <alignment horizontal="right" vertical="center"/>
    </xf>
    <xf numFmtId="180" fontId="2" fillId="35" borderId="10" xfId="0" applyNumberFormat="1" applyFont="1" applyFill="1" applyBorder="1" applyAlignment="1">
      <alignment horizontal="right" vertical="center"/>
    </xf>
    <xf numFmtId="180" fontId="30" fillId="35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wrapText="1"/>
    </xf>
    <xf numFmtId="0" fontId="23" fillId="33" borderId="14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 wrapText="1"/>
    </xf>
    <xf numFmtId="174" fontId="9" fillId="35" borderId="13" xfId="0" applyNumberFormat="1" applyFont="1" applyFill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28" fillId="33" borderId="14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4" fontId="9" fillId="35" borderId="15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4" fontId="4" fillId="35" borderId="15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80" fontId="18" fillId="0" borderId="16" xfId="0" applyNumberFormat="1" applyFont="1" applyBorder="1" applyAlignment="1">
      <alignment horizontal="right" vertical="center" wrapText="1"/>
    </xf>
    <xf numFmtId="180" fontId="2" fillId="37" borderId="10" xfId="0" applyNumberFormat="1" applyFont="1" applyFill="1" applyBorder="1" applyAlignment="1">
      <alignment horizontal="right" vertical="center"/>
    </xf>
    <xf numFmtId="180" fontId="2" fillId="38" borderId="10" xfId="0" applyNumberFormat="1" applyFont="1" applyFill="1" applyBorder="1" applyAlignment="1">
      <alignment horizontal="right" vertical="center"/>
    </xf>
    <xf numFmtId="49" fontId="9" fillId="39" borderId="10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right" vertical="center"/>
    </xf>
    <xf numFmtId="180" fontId="29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0" fontId="5" fillId="0" borderId="10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185" fontId="18" fillId="0" borderId="16" xfId="0" applyNumberFormat="1" applyFont="1" applyBorder="1" applyAlignment="1">
      <alignment horizontal="right"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29" fillId="0" borderId="10" xfId="0" applyNumberFormat="1" applyFont="1" applyBorder="1" applyAlignment="1">
      <alignment horizontal="right" vertical="center"/>
    </xf>
    <xf numFmtId="185" fontId="0" fillId="35" borderId="10" xfId="0" applyNumberFormat="1" applyFont="1" applyFill="1" applyBorder="1" applyAlignment="1">
      <alignment horizontal="right" vertical="center"/>
    </xf>
    <xf numFmtId="185" fontId="2" fillId="35" borderId="10" xfId="0" applyNumberFormat="1" applyFont="1" applyFill="1" applyBorder="1" applyAlignment="1">
      <alignment horizontal="right" vertical="center"/>
    </xf>
    <xf numFmtId="185" fontId="2" fillId="0" borderId="10" xfId="0" applyNumberFormat="1" applyFont="1" applyFill="1" applyBorder="1" applyAlignment="1">
      <alignment horizontal="right" vertical="center"/>
    </xf>
    <xf numFmtId="180" fontId="5" fillId="34" borderId="10" xfId="0" applyNumberFormat="1" applyFont="1" applyFill="1" applyBorder="1" applyAlignment="1">
      <alignment horizontal="left" vertical="center"/>
    </xf>
    <xf numFmtId="0" fontId="4" fillId="40" borderId="10" xfId="0" applyNumberFormat="1" applyFont="1" applyFill="1" applyBorder="1" applyAlignment="1">
      <alignment vertical="top" wrapText="1"/>
    </xf>
    <xf numFmtId="49" fontId="4" fillId="40" borderId="10" xfId="0" applyNumberFormat="1" applyFont="1" applyFill="1" applyBorder="1" applyAlignment="1">
      <alignment horizontal="center" vertical="center" wrapText="1"/>
    </xf>
    <xf numFmtId="180" fontId="4" fillId="40" borderId="10" xfId="0" applyNumberFormat="1" applyFont="1" applyFill="1" applyBorder="1" applyAlignment="1">
      <alignment horizontal="left" vertical="center"/>
    </xf>
    <xf numFmtId="49" fontId="9" fillId="40" borderId="10" xfId="0" applyNumberFormat="1" applyFont="1" applyFill="1" applyBorder="1" applyAlignment="1">
      <alignment horizontal="center" vertical="center" wrapText="1"/>
    </xf>
    <xf numFmtId="180" fontId="9" fillId="40" borderId="10" xfId="0" applyNumberFormat="1" applyFont="1" applyFill="1" applyBorder="1" applyAlignment="1">
      <alignment horizontal="left" vertical="center"/>
    </xf>
    <xf numFmtId="0" fontId="4" fillId="40" borderId="15" xfId="0" applyNumberFormat="1" applyFont="1" applyFill="1" applyBorder="1" applyAlignment="1">
      <alignment vertical="top" wrapText="1"/>
    </xf>
    <xf numFmtId="49" fontId="4" fillId="40" borderId="15" xfId="0" applyNumberFormat="1" applyFont="1" applyFill="1" applyBorder="1" applyAlignment="1">
      <alignment horizontal="center" vertical="center" wrapText="1"/>
    </xf>
    <xf numFmtId="49" fontId="9" fillId="40" borderId="15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center" wrapText="1"/>
    </xf>
    <xf numFmtId="174" fontId="4" fillId="35" borderId="15" xfId="0" applyNumberFormat="1" applyFont="1" applyFill="1" applyBorder="1" applyAlignment="1">
      <alignment horizontal="right" vertical="center" wrapText="1"/>
    </xf>
    <xf numFmtId="174" fontId="4" fillId="40" borderId="15" xfId="0" applyNumberFormat="1" applyFont="1" applyFill="1" applyBorder="1" applyAlignment="1">
      <alignment horizontal="left" vertical="center"/>
    </xf>
    <xf numFmtId="0" fontId="5" fillId="40" borderId="10" xfId="0" applyFont="1" applyFill="1" applyBorder="1" applyAlignment="1">
      <alignment horizontal="center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49" fontId="5" fillId="40" borderId="10" xfId="0" applyNumberFormat="1" applyFont="1" applyFill="1" applyBorder="1" applyAlignment="1">
      <alignment horizontal="center" vertical="center" wrapText="1"/>
    </xf>
    <xf numFmtId="180" fontId="4" fillId="40" borderId="10" xfId="0" applyNumberFormat="1" applyFont="1" applyFill="1" applyBorder="1" applyAlignment="1">
      <alignment horizontal="right" vertical="center"/>
    </xf>
    <xf numFmtId="49" fontId="9" fillId="40" borderId="10" xfId="0" applyNumberFormat="1" applyFont="1" applyFill="1" applyBorder="1" applyAlignment="1">
      <alignment horizontal="center" vertical="center"/>
    </xf>
    <xf numFmtId="180" fontId="9" fillId="40" borderId="10" xfId="0" applyNumberFormat="1" applyFont="1" applyFill="1" applyBorder="1" applyAlignment="1">
      <alignment horizontal="right" vertical="center"/>
    </xf>
    <xf numFmtId="174" fontId="5" fillId="36" borderId="12" xfId="0" applyNumberFormat="1" applyFont="1" applyFill="1" applyBorder="1" applyAlignment="1">
      <alignment horizontal="left" vertical="center" wrapText="1"/>
    </xf>
    <xf numFmtId="174" fontId="9" fillId="35" borderId="12" xfId="0" applyNumberFormat="1" applyFont="1" applyFill="1" applyBorder="1" applyAlignment="1">
      <alignment horizontal="left" vertical="center" wrapText="1"/>
    </xf>
    <xf numFmtId="0" fontId="27" fillId="36" borderId="13" xfId="0" applyFont="1" applyFill="1" applyBorder="1" applyAlignment="1">
      <alignment horizontal="right" vertical="center" wrapText="1"/>
    </xf>
    <xf numFmtId="49" fontId="5" fillId="36" borderId="13" xfId="0" applyNumberFormat="1" applyFont="1" applyFill="1" applyBorder="1" applyAlignment="1">
      <alignment horizontal="center" vertical="center" wrapText="1"/>
    </xf>
    <xf numFmtId="49" fontId="9" fillId="36" borderId="13" xfId="0" applyNumberFormat="1" applyFont="1" applyFill="1" applyBorder="1" applyAlignment="1">
      <alignment horizontal="center" vertical="center" wrapText="1"/>
    </xf>
    <xf numFmtId="174" fontId="5" fillId="36" borderId="13" xfId="0" applyNumberFormat="1" applyFont="1" applyFill="1" applyBorder="1" applyAlignment="1">
      <alignment horizontal="left" vertical="center" wrapText="1"/>
    </xf>
    <xf numFmtId="174" fontId="9" fillId="35" borderId="15" xfId="0" applyNumberFormat="1" applyFont="1" applyFill="1" applyBorder="1" applyAlignment="1">
      <alignment horizontal="left" vertical="center" wrapText="1"/>
    </xf>
    <xf numFmtId="49" fontId="5" fillId="40" borderId="15" xfId="0" applyNumberFormat="1" applyFont="1" applyFill="1" applyBorder="1" applyAlignment="1">
      <alignment horizontal="center" vertical="center" wrapText="1"/>
    </xf>
    <xf numFmtId="174" fontId="5" fillId="40" borderId="15" xfId="0" applyNumberFormat="1" applyFont="1" applyFill="1" applyBorder="1" applyAlignment="1">
      <alignment horizontal="right" vertical="center"/>
    </xf>
    <xf numFmtId="174" fontId="4" fillId="40" borderId="15" xfId="0" applyNumberFormat="1" applyFont="1" applyFill="1" applyBorder="1" applyAlignment="1">
      <alignment horizontal="right" vertical="center"/>
    </xf>
    <xf numFmtId="174" fontId="9" fillId="40" borderId="15" xfId="0" applyNumberFormat="1" applyFont="1" applyFill="1" applyBorder="1" applyAlignment="1">
      <alignment horizontal="right" vertical="center"/>
    </xf>
    <xf numFmtId="0" fontId="27" fillId="36" borderId="15" xfId="0" applyFont="1" applyFill="1" applyBorder="1" applyAlignment="1">
      <alignment horizontal="right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center" vertical="center" wrapText="1"/>
    </xf>
    <xf numFmtId="174" fontId="5" fillId="36" borderId="15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4" fontId="9" fillId="35" borderId="14" xfId="0" applyNumberFormat="1" applyFont="1" applyFill="1" applyBorder="1" applyAlignment="1">
      <alignment horizontal="left" vertical="center" wrapText="1"/>
    </xf>
    <xf numFmtId="174" fontId="4" fillId="35" borderId="15" xfId="0" applyNumberFormat="1" applyFont="1" applyFill="1" applyBorder="1" applyAlignment="1">
      <alignment horizontal="left" vertical="center"/>
    </xf>
    <xf numFmtId="174" fontId="9" fillId="35" borderId="15" xfId="0" applyNumberFormat="1" applyFont="1" applyFill="1" applyBorder="1" applyAlignment="1">
      <alignment horizontal="left" vertical="center"/>
    </xf>
    <xf numFmtId="180" fontId="4" fillId="35" borderId="10" xfId="0" applyNumberFormat="1" applyFont="1" applyFill="1" applyBorder="1" applyAlignment="1">
      <alignment horizontal="left" vertical="center"/>
    </xf>
    <xf numFmtId="174" fontId="4" fillId="40" borderId="10" xfId="0" applyNumberFormat="1" applyFont="1" applyFill="1" applyBorder="1" applyAlignment="1">
      <alignment horizontal="right" vertical="center"/>
    </xf>
    <xf numFmtId="174" fontId="9" fillId="40" borderId="10" xfId="0" applyNumberFormat="1" applyFont="1" applyFill="1" applyBorder="1" applyAlignment="1">
      <alignment horizontal="right" vertical="center"/>
    </xf>
    <xf numFmtId="174" fontId="4" fillId="40" borderId="10" xfId="0" applyNumberFormat="1" applyFont="1" applyFill="1" applyBorder="1" applyAlignment="1">
      <alignment horizontal="right" vertical="center"/>
    </xf>
    <xf numFmtId="185" fontId="9" fillId="40" borderId="10" xfId="0" applyNumberFormat="1" applyFont="1" applyFill="1" applyBorder="1" applyAlignment="1">
      <alignment horizontal="right" vertical="center"/>
    </xf>
    <xf numFmtId="180" fontId="31" fillId="33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Border="1" applyAlignment="1">
      <alignment horizontal="right" vertical="center"/>
    </xf>
    <xf numFmtId="174" fontId="5" fillId="34" borderId="10" xfId="0" applyNumberFormat="1" applyFont="1" applyFill="1" applyBorder="1" applyAlignment="1">
      <alignment horizontal="left" vertical="center"/>
    </xf>
    <xf numFmtId="174" fontId="4" fillId="40" borderId="10" xfId="0" applyNumberFormat="1" applyFont="1" applyFill="1" applyBorder="1" applyAlignment="1">
      <alignment horizontal="left" vertical="center"/>
    </xf>
    <xf numFmtId="174" fontId="9" fillId="40" borderId="10" xfId="0" applyNumberFormat="1" applyFont="1" applyFill="1" applyBorder="1" applyAlignment="1">
      <alignment horizontal="left" vertical="center"/>
    </xf>
    <xf numFmtId="49" fontId="4" fillId="39" borderId="10" xfId="0" applyNumberFormat="1" applyFont="1" applyFill="1" applyBorder="1" applyAlignment="1">
      <alignment horizontal="center" vertical="center"/>
    </xf>
    <xf numFmtId="174" fontId="9" fillId="41" borderId="10" xfId="0" applyNumberFormat="1" applyFont="1" applyFill="1" applyBorder="1" applyAlignment="1">
      <alignment horizontal="right" vertical="center"/>
    </xf>
    <xf numFmtId="174" fontId="4" fillId="39" borderId="10" xfId="0" applyNumberFormat="1" applyFont="1" applyFill="1" applyBorder="1" applyAlignment="1">
      <alignment horizontal="right" vertical="center"/>
    </xf>
    <xf numFmtId="174" fontId="3" fillId="35" borderId="15" xfId="0" applyNumberFormat="1" applyFont="1" applyFill="1" applyBorder="1" applyAlignment="1">
      <alignment horizontal="right" wrapText="1"/>
    </xf>
    <xf numFmtId="174" fontId="4" fillId="35" borderId="10" xfId="0" applyNumberFormat="1" applyFont="1" applyFill="1" applyBorder="1" applyAlignment="1">
      <alignment horizontal="left" vertical="center"/>
    </xf>
    <xf numFmtId="174" fontId="3" fillId="35" borderId="10" xfId="0" applyNumberFormat="1" applyFont="1" applyFill="1" applyBorder="1" applyAlignment="1">
      <alignment horizontal="right"/>
    </xf>
    <xf numFmtId="0" fontId="10" fillId="0" borderId="17" xfId="0" applyFont="1" applyBorder="1" applyAlignment="1">
      <alignment vertical="top" wrapText="1"/>
    </xf>
    <xf numFmtId="0" fontId="8" fillId="0" borderId="17" xfId="0" applyFont="1" applyBorder="1" applyAlignment="1">
      <alignment wrapText="1"/>
    </xf>
    <xf numFmtId="180" fontId="4" fillId="35" borderId="18" xfId="0" applyNumberFormat="1" applyFont="1" applyFill="1" applyBorder="1" applyAlignment="1">
      <alignment horizontal="left" vertical="center"/>
    </xf>
    <xf numFmtId="174" fontId="4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74" fontId="9" fillId="35" borderId="19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right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49" fontId="9" fillId="36" borderId="14" xfId="0" applyNumberFormat="1" applyFont="1" applyFill="1" applyBorder="1" applyAlignment="1">
      <alignment horizontal="center" vertical="center" wrapText="1"/>
    </xf>
    <xf numFmtId="174" fontId="4" fillId="35" borderId="19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vertical="top" wrapText="1"/>
    </xf>
    <xf numFmtId="174" fontId="4" fillId="35" borderId="13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 wrapText="1"/>
    </xf>
    <xf numFmtId="174" fontId="4" fillId="35" borderId="14" xfId="0" applyNumberFormat="1" applyFont="1" applyFill="1" applyBorder="1" applyAlignment="1">
      <alignment horizontal="right" vertical="center" wrapText="1"/>
    </xf>
    <xf numFmtId="0" fontId="4" fillId="35" borderId="15" xfId="0" applyNumberFormat="1" applyFont="1" applyFill="1" applyBorder="1" applyAlignment="1" applyProtection="1">
      <alignment vertical="top" wrapText="1"/>
      <protection locked="0"/>
    </xf>
    <xf numFmtId="49" fontId="9" fillId="35" borderId="15" xfId="0" applyNumberFormat="1" applyFont="1" applyFill="1" applyBorder="1" applyAlignment="1">
      <alignment vertical="top" wrapText="1"/>
    </xf>
    <xf numFmtId="174" fontId="5" fillId="36" borderId="15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174" fontId="3" fillId="35" borderId="18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5.75390625" style="171" customWidth="1"/>
    <col min="8" max="8" width="23.25390625" style="1" hidden="1" customWidth="1"/>
    <col min="9" max="9" width="15.625" style="1" hidden="1" customWidth="1"/>
    <col min="10" max="10" width="17.25390625" style="1" hidden="1" customWidth="1"/>
    <col min="11" max="16384" width="9.125" style="1" customWidth="1"/>
  </cols>
  <sheetData>
    <row r="1" spans="1:8" ht="15" customHeight="1">
      <c r="A1" s="261" t="s">
        <v>0</v>
      </c>
      <c r="B1" s="261"/>
      <c r="C1" s="261"/>
      <c r="D1" s="261"/>
      <c r="E1" s="261"/>
      <c r="F1" s="261"/>
      <c r="G1" s="261"/>
      <c r="H1"/>
    </row>
    <row r="2" spans="1:8" ht="14.25" customHeight="1">
      <c r="A2" s="261" t="s">
        <v>97</v>
      </c>
      <c r="B2" s="261"/>
      <c r="C2" s="261"/>
      <c r="D2" s="261"/>
      <c r="E2" s="261"/>
      <c r="F2" s="261"/>
      <c r="G2" s="261"/>
      <c r="H2"/>
    </row>
    <row r="3" spans="1:8" ht="14.25" customHeight="1">
      <c r="A3" s="261" t="s">
        <v>1</v>
      </c>
      <c r="B3" s="261"/>
      <c r="C3" s="261"/>
      <c r="D3" s="261"/>
      <c r="E3" s="261"/>
      <c r="F3" s="261"/>
      <c r="G3" s="261"/>
      <c r="H3"/>
    </row>
    <row r="4" spans="1:8" ht="14.25" customHeight="1">
      <c r="A4" s="261" t="s">
        <v>232</v>
      </c>
      <c r="B4" s="261"/>
      <c r="C4" s="261"/>
      <c r="D4" s="261"/>
      <c r="E4" s="261"/>
      <c r="F4" s="261"/>
      <c r="G4" s="261"/>
      <c r="H4"/>
    </row>
    <row r="5" spans="1:8" ht="14.25" customHeight="1" hidden="1">
      <c r="A5" s="261" t="s">
        <v>98</v>
      </c>
      <c r="B5" s="261"/>
      <c r="C5" s="261"/>
      <c r="D5" s="261"/>
      <c r="E5" s="261"/>
      <c r="F5" s="261"/>
      <c r="G5" s="261"/>
      <c r="H5"/>
    </row>
    <row r="6" spans="1:8" ht="14.25" customHeight="1" hidden="1">
      <c r="A6" s="261" t="s">
        <v>99</v>
      </c>
      <c r="B6" s="261"/>
      <c r="C6" s="261"/>
      <c r="D6" s="261"/>
      <c r="E6" s="261"/>
      <c r="F6" s="261"/>
      <c r="G6" s="261"/>
      <c r="H6"/>
    </row>
    <row r="7" spans="1:8" ht="14.25" customHeight="1" hidden="1">
      <c r="A7" s="261" t="s">
        <v>1</v>
      </c>
      <c r="B7" s="261"/>
      <c r="C7" s="261"/>
      <c r="D7" s="261"/>
      <c r="E7" s="261"/>
      <c r="F7" s="261"/>
      <c r="G7" s="261"/>
      <c r="H7"/>
    </row>
    <row r="8" spans="1:8" ht="14.25" customHeight="1">
      <c r="A8" s="261" t="s">
        <v>100</v>
      </c>
      <c r="B8" s="261"/>
      <c r="C8" s="261"/>
      <c r="D8" s="261"/>
      <c r="E8" s="261"/>
      <c r="F8" s="261"/>
      <c r="G8" s="261"/>
      <c r="H8"/>
    </row>
    <row r="9" spans="1:8" ht="14.25" customHeight="1">
      <c r="A9" s="261" t="s">
        <v>176</v>
      </c>
      <c r="B9" s="261"/>
      <c r="C9" s="261"/>
      <c r="D9" s="261"/>
      <c r="E9" s="261"/>
      <c r="F9" s="261"/>
      <c r="G9" s="261"/>
      <c r="H9"/>
    </row>
    <row r="10" spans="1:8" ht="14.25" customHeight="1">
      <c r="A10" s="261" t="s">
        <v>177</v>
      </c>
      <c r="B10" s="261"/>
      <c r="C10" s="261"/>
      <c r="D10" s="261"/>
      <c r="E10" s="261"/>
      <c r="F10" s="261"/>
      <c r="G10" s="261"/>
      <c r="H10"/>
    </row>
    <row r="11" spans="1:8" ht="14.25" customHeight="1" hidden="1">
      <c r="A11" s="261" t="s">
        <v>143</v>
      </c>
      <c r="B11" s="261"/>
      <c r="C11" s="261"/>
      <c r="D11" s="261"/>
      <c r="E11" s="261"/>
      <c r="F11" s="261"/>
      <c r="G11" s="261"/>
      <c r="H11"/>
    </row>
    <row r="12" spans="1:8" ht="14.25" customHeight="1" hidden="1">
      <c r="A12" s="261" t="s">
        <v>144</v>
      </c>
      <c r="B12" s="261"/>
      <c r="C12" s="261"/>
      <c r="D12" s="261"/>
      <c r="E12" s="261"/>
      <c r="F12" s="261"/>
      <c r="G12" s="261"/>
      <c r="H12"/>
    </row>
    <row r="13" spans="1:8" ht="14.25" customHeight="1" hidden="1">
      <c r="A13" s="261" t="s">
        <v>173</v>
      </c>
      <c r="B13" s="262"/>
      <c r="C13" s="262"/>
      <c r="D13" s="262"/>
      <c r="E13" s="262"/>
      <c r="F13" s="262"/>
      <c r="G13" s="262"/>
      <c r="H13"/>
    </row>
    <row r="14" spans="1:8" ht="14.25" customHeight="1" hidden="1">
      <c r="A14" s="262" t="s">
        <v>137</v>
      </c>
      <c r="B14" s="264"/>
      <c r="C14" s="264"/>
      <c r="D14" s="264"/>
      <c r="E14" s="264"/>
      <c r="F14" s="264"/>
      <c r="G14" s="264"/>
      <c r="H14"/>
    </row>
    <row r="15" ht="12.75">
      <c r="H15"/>
    </row>
    <row r="16" spans="1:8" ht="15.75">
      <c r="A16" s="263" t="s">
        <v>2</v>
      </c>
      <c r="B16" s="263"/>
      <c r="C16" s="263"/>
      <c r="D16" s="263"/>
      <c r="E16" s="263"/>
      <c r="F16" s="263"/>
      <c r="G16" s="263"/>
      <c r="H16"/>
    </row>
    <row r="17" spans="1:8" ht="15.75">
      <c r="A17" s="263" t="s">
        <v>178</v>
      </c>
      <c r="B17" s="263"/>
      <c r="C17" s="263"/>
      <c r="D17" s="263"/>
      <c r="E17" s="263"/>
      <c r="F17" s="263"/>
      <c r="G17" s="263"/>
      <c r="H17"/>
    </row>
    <row r="18" spans="7:8" ht="12.75">
      <c r="G18" s="172" t="s">
        <v>3</v>
      </c>
      <c r="H18"/>
    </row>
    <row r="19" spans="1:10" ht="25.5">
      <c r="A19" s="5" t="s">
        <v>4</v>
      </c>
      <c r="B19" s="5" t="s">
        <v>5</v>
      </c>
      <c r="C19" s="6" t="s">
        <v>6</v>
      </c>
      <c r="D19" s="6" t="s">
        <v>7</v>
      </c>
      <c r="E19" s="5" t="s">
        <v>8</v>
      </c>
      <c r="F19" s="5" t="s">
        <v>9</v>
      </c>
      <c r="G19" s="173" t="s">
        <v>10</v>
      </c>
      <c r="H19" s="163" t="s">
        <v>179</v>
      </c>
      <c r="I19" s="168" t="s">
        <v>171</v>
      </c>
      <c r="J19" s="168" t="s">
        <v>172</v>
      </c>
    </row>
    <row r="20" spans="1:10" ht="36">
      <c r="A20" s="7" t="s">
        <v>11</v>
      </c>
      <c r="B20" s="8">
        <v>800</v>
      </c>
      <c r="C20" s="9"/>
      <c r="D20" s="9"/>
      <c r="E20" s="8"/>
      <c r="F20" s="8"/>
      <c r="G20" s="10">
        <f>SUM(G147)</f>
        <v>33329.1</v>
      </c>
      <c r="H20" s="127">
        <f>SUM(H147)</f>
        <v>33329.1</v>
      </c>
      <c r="I20" s="164">
        <f>SUM(I147)</f>
        <v>0</v>
      </c>
      <c r="J20" s="175">
        <f>SUM(J147)</f>
        <v>0</v>
      </c>
    </row>
    <row r="21" spans="1:10" ht="15.75">
      <c r="A21" s="11" t="s">
        <v>12</v>
      </c>
      <c r="B21" s="12">
        <v>800</v>
      </c>
      <c r="C21" s="13" t="s">
        <v>13</v>
      </c>
      <c r="D21" s="14"/>
      <c r="E21" s="15"/>
      <c r="F21" s="15"/>
      <c r="G21" s="16">
        <f>SUM(G30+G40+G51+G25)+G43+G48</f>
        <v>5480.4</v>
      </c>
      <c r="H21" s="128">
        <f>SUM(H30+H40+H51+H25)+H43+H48</f>
        <v>5480.4</v>
      </c>
      <c r="I21" s="137">
        <f>SUM(I30+I40+I51+I25)+I43+I48</f>
        <v>0</v>
      </c>
      <c r="J21" s="176">
        <f>SUM(J30+J40+J51+J25)+J43+J48</f>
        <v>0</v>
      </c>
    </row>
    <row r="22" spans="1:10" s="22" customFormat="1" ht="31.5" customHeight="1" hidden="1">
      <c r="A22" s="17" t="s">
        <v>14</v>
      </c>
      <c r="B22" s="18">
        <v>800</v>
      </c>
      <c r="C22" s="19" t="s">
        <v>13</v>
      </c>
      <c r="D22" s="19" t="s">
        <v>15</v>
      </c>
      <c r="E22" s="20"/>
      <c r="F22" s="20"/>
      <c r="G22" s="21">
        <f>SUM(G23)</f>
        <v>0</v>
      </c>
      <c r="H22" s="129">
        <f>SUM(H23)</f>
        <v>0</v>
      </c>
      <c r="I22" s="138">
        <f>SUM(I23)</f>
        <v>0</v>
      </c>
      <c r="J22" s="177">
        <f>SUM(J23)</f>
        <v>0</v>
      </c>
    </row>
    <row r="23" spans="1:10" s="28" customFormat="1" ht="49.5" customHeight="1" hidden="1">
      <c r="A23" s="23" t="s">
        <v>16</v>
      </c>
      <c r="B23" s="24">
        <v>800</v>
      </c>
      <c r="C23" s="25" t="s">
        <v>13</v>
      </c>
      <c r="D23" s="25" t="s">
        <v>15</v>
      </c>
      <c r="E23" s="26" t="s">
        <v>17</v>
      </c>
      <c r="F23" s="26"/>
      <c r="G23" s="27">
        <f>G24</f>
        <v>0</v>
      </c>
      <c r="H23" s="130">
        <f>H24</f>
        <v>0</v>
      </c>
      <c r="I23" s="139">
        <f>I24</f>
        <v>0</v>
      </c>
      <c r="J23" s="178">
        <f>J24</f>
        <v>0</v>
      </c>
    </row>
    <row r="24" spans="1:10" s="34" customFormat="1" ht="51.75" customHeight="1" hidden="1">
      <c r="A24" s="29" t="s">
        <v>18</v>
      </c>
      <c r="B24" s="30">
        <v>800</v>
      </c>
      <c r="C24" s="31" t="s">
        <v>13</v>
      </c>
      <c r="D24" s="31" t="s">
        <v>15</v>
      </c>
      <c r="E24" s="32" t="s">
        <v>17</v>
      </c>
      <c r="F24" s="32" t="s">
        <v>19</v>
      </c>
      <c r="G24" s="33"/>
      <c r="H24" s="131"/>
      <c r="I24" s="139"/>
      <c r="J24" s="178"/>
    </row>
    <row r="25" spans="1:10" s="22" customFormat="1" ht="39.75" customHeight="1">
      <c r="A25" s="17" t="s">
        <v>20</v>
      </c>
      <c r="B25" s="18">
        <v>800</v>
      </c>
      <c r="C25" s="19" t="s">
        <v>13</v>
      </c>
      <c r="D25" s="19" t="s">
        <v>21</v>
      </c>
      <c r="E25" s="20"/>
      <c r="F25" s="20"/>
      <c r="G25" s="21">
        <f>SUM(G26)+G28</f>
        <v>17.4</v>
      </c>
      <c r="H25" s="129">
        <f>SUM(H26)+H28</f>
        <v>17.4</v>
      </c>
      <c r="I25" s="138">
        <f>SUM(I26)+I28</f>
        <v>0</v>
      </c>
      <c r="J25" s="177">
        <f>SUM(J26)+J28</f>
        <v>0</v>
      </c>
    </row>
    <row r="26" spans="1:10" s="28" customFormat="1" ht="38.25">
      <c r="A26" s="35" t="s">
        <v>188</v>
      </c>
      <c r="B26" s="24">
        <v>800</v>
      </c>
      <c r="C26" s="25" t="s">
        <v>13</v>
      </c>
      <c r="D26" s="25" t="s">
        <v>21</v>
      </c>
      <c r="E26" s="26" t="s">
        <v>22</v>
      </c>
      <c r="F26" s="26"/>
      <c r="G26" s="27">
        <f>G27</f>
        <v>1.8</v>
      </c>
      <c r="H26" s="130">
        <f>H27</f>
        <v>1.8</v>
      </c>
      <c r="I26" s="139">
        <f>I27</f>
        <v>0</v>
      </c>
      <c r="J26" s="178">
        <f>J27</f>
        <v>0</v>
      </c>
    </row>
    <row r="27" spans="1:10" s="28" customFormat="1" ht="51.75" customHeight="1">
      <c r="A27" s="29" t="s">
        <v>18</v>
      </c>
      <c r="B27" s="30">
        <v>800</v>
      </c>
      <c r="C27" s="31" t="s">
        <v>13</v>
      </c>
      <c r="D27" s="31" t="s">
        <v>21</v>
      </c>
      <c r="E27" s="32" t="s">
        <v>22</v>
      </c>
      <c r="F27" s="32" t="s">
        <v>19</v>
      </c>
      <c r="G27" s="33">
        <f>SUM(H27:J27)</f>
        <v>1.8</v>
      </c>
      <c r="H27" s="131">
        <v>1.8</v>
      </c>
      <c r="I27" s="139"/>
      <c r="J27" s="178"/>
    </row>
    <row r="28" spans="1:10" s="28" customFormat="1" ht="43.5" customHeight="1">
      <c r="A28" s="35" t="s">
        <v>189</v>
      </c>
      <c r="B28" s="24">
        <v>800</v>
      </c>
      <c r="C28" s="25" t="s">
        <v>13</v>
      </c>
      <c r="D28" s="25" t="s">
        <v>21</v>
      </c>
      <c r="E28" s="26" t="s">
        <v>23</v>
      </c>
      <c r="F28" s="26"/>
      <c r="G28" s="27">
        <f>G29</f>
        <v>15.6</v>
      </c>
      <c r="H28" s="130">
        <f>H29</f>
        <v>15.6</v>
      </c>
      <c r="I28" s="139">
        <f>I29</f>
        <v>0</v>
      </c>
      <c r="J28" s="178">
        <f>J29</f>
        <v>0</v>
      </c>
    </row>
    <row r="29" spans="1:10" s="28" customFormat="1" ht="51" customHeight="1">
      <c r="A29" s="29" t="s">
        <v>18</v>
      </c>
      <c r="B29" s="30">
        <v>800</v>
      </c>
      <c r="C29" s="31" t="s">
        <v>13</v>
      </c>
      <c r="D29" s="31" t="s">
        <v>21</v>
      </c>
      <c r="E29" s="32" t="s">
        <v>23</v>
      </c>
      <c r="F29" s="32" t="s">
        <v>19</v>
      </c>
      <c r="G29" s="33">
        <f>SUM(H29:J29)</f>
        <v>15.6</v>
      </c>
      <c r="H29" s="131">
        <v>15.6</v>
      </c>
      <c r="I29" s="139"/>
      <c r="J29" s="178"/>
    </row>
    <row r="30" spans="1:10" ht="38.25">
      <c r="A30" s="17" t="s">
        <v>24</v>
      </c>
      <c r="B30" s="18">
        <v>800</v>
      </c>
      <c r="C30" s="19" t="s">
        <v>13</v>
      </c>
      <c r="D30" s="19" t="s">
        <v>25</v>
      </c>
      <c r="E30" s="20"/>
      <c r="F30" s="20"/>
      <c r="G30" s="21">
        <f>G31+G36+G38</f>
        <v>4766</v>
      </c>
      <c r="H30" s="129">
        <f>H31+H36+H38</f>
        <v>4766</v>
      </c>
      <c r="I30" s="138">
        <f>I31+I36+I38</f>
        <v>0</v>
      </c>
      <c r="J30" s="177">
        <f>J31+J36+J38</f>
        <v>0</v>
      </c>
    </row>
    <row r="31" spans="1:10" ht="38.25">
      <c r="A31" s="35" t="s">
        <v>190</v>
      </c>
      <c r="B31" s="24">
        <v>800</v>
      </c>
      <c r="C31" s="25" t="s">
        <v>13</v>
      </c>
      <c r="D31" s="25" t="s">
        <v>25</v>
      </c>
      <c r="E31" s="26" t="s">
        <v>26</v>
      </c>
      <c r="F31" s="26"/>
      <c r="G31" s="27">
        <f>G32+G33+G34+G35</f>
        <v>4026.6</v>
      </c>
      <c r="H31" s="130">
        <f>H32+H33+H34+H35</f>
        <v>4026.6</v>
      </c>
      <c r="I31" s="130">
        <f>I32+I33+I34+I35</f>
        <v>0</v>
      </c>
      <c r="J31" s="179">
        <f>J32+J33+J34+J35</f>
        <v>0</v>
      </c>
    </row>
    <row r="32" spans="1:10" s="34" customFormat="1" ht="51">
      <c r="A32" s="29" t="s">
        <v>18</v>
      </c>
      <c r="B32" s="30">
        <v>800</v>
      </c>
      <c r="C32" s="31" t="s">
        <v>13</v>
      </c>
      <c r="D32" s="31" t="s">
        <v>25</v>
      </c>
      <c r="E32" s="32" t="s">
        <v>26</v>
      </c>
      <c r="F32" s="32" t="s">
        <v>19</v>
      </c>
      <c r="G32" s="33">
        <f>SUM(H32:J32)</f>
        <v>2771.6</v>
      </c>
      <c r="H32" s="131">
        <v>2771.6</v>
      </c>
      <c r="I32" s="169"/>
      <c r="J32" s="178"/>
    </row>
    <row r="33" spans="1:10" s="34" customFormat="1" ht="25.5">
      <c r="A33" s="29" t="s">
        <v>27</v>
      </c>
      <c r="B33" s="32" t="s">
        <v>28</v>
      </c>
      <c r="C33" s="31" t="s">
        <v>13</v>
      </c>
      <c r="D33" s="31" t="s">
        <v>25</v>
      </c>
      <c r="E33" s="32" t="s">
        <v>26</v>
      </c>
      <c r="F33" s="32" t="s">
        <v>29</v>
      </c>
      <c r="G33" s="33">
        <f>SUM(H33:J33)</f>
        <v>1155</v>
      </c>
      <c r="H33" s="140">
        <v>1155</v>
      </c>
      <c r="I33" s="170"/>
      <c r="J33" s="180"/>
    </row>
    <row r="34" spans="1:10" s="34" customFormat="1" ht="12.75" hidden="1">
      <c r="A34" s="36" t="s">
        <v>34</v>
      </c>
      <c r="B34" s="32" t="s">
        <v>28</v>
      </c>
      <c r="C34" s="31" t="s">
        <v>13</v>
      </c>
      <c r="D34" s="31" t="s">
        <v>25</v>
      </c>
      <c r="E34" s="32" t="s">
        <v>26</v>
      </c>
      <c r="F34" s="32" t="s">
        <v>35</v>
      </c>
      <c r="G34" s="33">
        <f>SUM(H34:J34)</f>
        <v>0</v>
      </c>
      <c r="H34" s="140"/>
      <c r="I34" s="170"/>
      <c r="J34" s="180"/>
    </row>
    <row r="35" spans="1:10" s="34" customFormat="1" ht="12.75">
      <c r="A35" s="36" t="s">
        <v>30</v>
      </c>
      <c r="B35" s="32" t="s">
        <v>28</v>
      </c>
      <c r="C35" s="31" t="s">
        <v>13</v>
      </c>
      <c r="D35" s="31" t="s">
        <v>25</v>
      </c>
      <c r="E35" s="32" t="s">
        <v>26</v>
      </c>
      <c r="F35" s="32" t="s">
        <v>28</v>
      </c>
      <c r="G35" s="33">
        <f>SUM(H35:J35)</f>
        <v>100</v>
      </c>
      <c r="H35" s="131">
        <v>100</v>
      </c>
      <c r="I35" s="169"/>
      <c r="J35" s="178"/>
    </row>
    <row r="36" spans="1:10" ht="41.25" customHeight="1">
      <c r="A36" s="35" t="s">
        <v>191</v>
      </c>
      <c r="B36" s="24">
        <v>800</v>
      </c>
      <c r="C36" s="25" t="s">
        <v>13</v>
      </c>
      <c r="D36" s="25" t="s">
        <v>25</v>
      </c>
      <c r="E36" s="26" t="s">
        <v>31</v>
      </c>
      <c r="F36" s="26"/>
      <c r="G36" s="27">
        <f>G37</f>
        <v>739.4</v>
      </c>
      <c r="H36" s="130">
        <f>H37</f>
        <v>739.4</v>
      </c>
      <c r="I36" s="169">
        <f>I37</f>
        <v>0</v>
      </c>
      <c r="J36" s="178">
        <f>J37</f>
        <v>0</v>
      </c>
    </row>
    <row r="37" spans="1:10" ht="24.75" customHeight="1">
      <c r="A37" s="29" t="s">
        <v>18</v>
      </c>
      <c r="B37" s="30">
        <v>800</v>
      </c>
      <c r="C37" s="31" t="s">
        <v>13</v>
      </c>
      <c r="D37" s="31" t="s">
        <v>25</v>
      </c>
      <c r="E37" s="32" t="s">
        <v>31</v>
      </c>
      <c r="F37" s="32" t="s">
        <v>19</v>
      </c>
      <c r="G37" s="33">
        <f>SUM(H37:J37)</f>
        <v>739.4</v>
      </c>
      <c r="H37" s="131">
        <v>739.4</v>
      </c>
      <c r="I37" s="169"/>
      <c r="J37" s="178"/>
    </row>
    <row r="38" spans="1:10" s="28" customFormat="1" ht="51" hidden="1">
      <c r="A38" s="35" t="s">
        <v>32</v>
      </c>
      <c r="B38" s="24">
        <v>800</v>
      </c>
      <c r="C38" s="25" t="s">
        <v>13</v>
      </c>
      <c r="D38" s="25" t="s">
        <v>25</v>
      </c>
      <c r="E38" s="26" t="s">
        <v>33</v>
      </c>
      <c r="F38" s="26"/>
      <c r="G38" s="27">
        <f>G39</f>
        <v>0</v>
      </c>
      <c r="H38" s="130">
        <f>H39</f>
        <v>0</v>
      </c>
      <c r="I38" s="169">
        <f>I39</f>
        <v>0</v>
      </c>
      <c r="J38" s="178">
        <f>J39</f>
        <v>0</v>
      </c>
    </row>
    <row r="39" spans="1:10" s="34" customFormat="1" ht="12.75" hidden="1">
      <c r="A39" s="36" t="s">
        <v>34</v>
      </c>
      <c r="B39" s="30">
        <v>800</v>
      </c>
      <c r="C39" s="31" t="s">
        <v>13</v>
      </c>
      <c r="D39" s="31" t="s">
        <v>25</v>
      </c>
      <c r="E39" s="32" t="s">
        <v>33</v>
      </c>
      <c r="F39" s="32" t="s">
        <v>35</v>
      </c>
      <c r="G39" s="33">
        <f>SUM(H39:J39)</f>
        <v>0</v>
      </c>
      <c r="H39" s="131"/>
      <c r="I39" s="139"/>
      <c r="J39" s="178"/>
    </row>
    <row r="40" spans="1:10" ht="26.25" customHeight="1">
      <c r="A40" s="37" t="s">
        <v>36</v>
      </c>
      <c r="B40" s="20" t="s">
        <v>28</v>
      </c>
      <c r="C40" s="19" t="s">
        <v>13</v>
      </c>
      <c r="D40" s="19" t="s">
        <v>37</v>
      </c>
      <c r="E40" s="20"/>
      <c r="F40" s="20"/>
      <c r="G40" s="21">
        <f aca="true" t="shared" si="0" ref="G40:J41">G41</f>
        <v>197</v>
      </c>
      <c r="H40" s="129">
        <f t="shared" si="0"/>
        <v>197</v>
      </c>
      <c r="I40" s="138">
        <f t="shared" si="0"/>
        <v>0</v>
      </c>
      <c r="J40" s="177">
        <f t="shared" si="0"/>
        <v>0</v>
      </c>
    </row>
    <row r="41" spans="1:10" ht="25.5">
      <c r="A41" s="38" t="s">
        <v>192</v>
      </c>
      <c r="B41" s="26" t="s">
        <v>28</v>
      </c>
      <c r="C41" s="25" t="s">
        <v>13</v>
      </c>
      <c r="D41" s="25" t="s">
        <v>37</v>
      </c>
      <c r="E41" s="26" t="s">
        <v>38</v>
      </c>
      <c r="F41" s="26"/>
      <c r="G41" s="27">
        <f t="shared" si="0"/>
        <v>197</v>
      </c>
      <c r="H41" s="130">
        <f t="shared" si="0"/>
        <v>197</v>
      </c>
      <c r="I41" s="139">
        <f t="shared" si="0"/>
        <v>0</v>
      </c>
      <c r="J41" s="178">
        <f t="shared" si="0"/>
        <v>0</v>
      </c>
    </row>
    <row r="42" spans="1:10" s="34" customFormat="1" ht="15" customHeight="1">
      <c r="A42" s="36" t="s">
        <v>39</v>
      </c>
      <c r="B42" s="32" t="s">
        <v>28</v>
      </c>
      <c r="C42" s="31" t="s">
        <v>13</v>
      </c>
      <c r="D42" s="31" t="s">
        <v>37</v>
      </c>
      <c r="E42" s="32" t="s">
        <v>38</v>
      </c>
      <c r="F42" s="32" t="s">
        <v>40</v>
      </c>
      <c r="G42" s="33">
        <f>SUM(H42:J42)</f>
        <v>197</v>
      </c>
      <c r="H42" s="131">
        <v>197</v>
      </c>
      <c r="I42" s="139"/>
      <c r="J42" s="178"/>
    </row>
    <row r="43" spans="1:10" s="34" customFormat="1" ht="12.75" hidden="1">
      <c r="A43" s="37" t="s">
        <v>41</v>
      </c>
      <c r="B43" s="20" t="s">
        <v>28</v>
      </c>
      <c r="C43" s="19" t="s">
        <v>13</v>
      </c>
      <c r="D43" s="19" t="s">
        <v>42</v>
      </c>
      <c r="E43" s="20"/>
      <c r="F43" s="20"/>
      <c r="G43" s="21">
        <f>G44+G46</f>
        <v>0</v>
      </c>
      <c r="H43" s="129">
        <f>H44+H46</f>
        <v>0</v>
      </c>
      <c r="I43" s="138">
        <f>I44+I46</f>
        <v>0</v>
      </c>
      <c r="J43" s="177">
        <f>J44+J46</f>
        <v>0</v>
      </c>
    </row>
    <row r="44" spans="1:10" s="34" customFormat="1" ht="39" customHeight="1" hidden="1">
      <c r="A44" s="38" t="s">
        <v>174</v>
      </c>
      <c r="B44" s="26" t="s">
        <v>28</v>
      </c>
      <c r="C44" s="25" t="s">
        <v>13</v>
      </c>
      <c r="D44" s="25" t="s">
        <v>42</v>
      </c>
      <c r="E44" s="26" t="s">
        <v>175</v>
      </c>
      <c r="F44" s="26"/>
      <c r="G44" s="27">
        <f>G45</f>
        <v>0</v>
      </c>
      <c r="H44" s="130">
        <f>H45</f>
        <v>0</v>
      </c>
      <c r="I44" s="139">
        <f>I45</f>
        <v>0</v>
      </c>
      <c r="J44" s="178">
        <f>J45</f>
        <v>0</v>
      </c>
    </row>
    <row r="45" spans="1:10" s="34" customFormat="1" ht="25.5" hidden="1">
      <c r="A45" s="29" t="s">
        <v>27</v>
      </c>
      <c r="B45" s="32" t="s">
        <v>28</v>
      </c>
      <c r="C45" s="31" t="s">
        <v>13</v>
      </c>
      <c r="D45" s="31" t="s">
        <v>42</v>
      </c>
      <c r="E45" s="32" t="s">
        <v>175</v>
      </c>
      <c r="F45" s="32" t="s">
        <v>28</v>
      </c>
      <c r="G45" s="33">
        <f>SUM(H45:J45)</f>
        <v>0</v>
      </c>
      <c r="H45" s="131"/>
      <c r="I45" s="139"/>
      <c r="J45" s="178"/>
    </row>
    <row r="46" spans="1:10" s="34" customFormat="1" ht="51" hidden="1">
      <c r="A46" s="38" t="s">
        <v>136</v>
      </c>
      <c r="B46" s="26" t="s">
        <v>28</v>
      </c>
      <c r="C46" s="25" t="s">
        <v>13</v>
      </c>
      <c r="D46" s="25" t="s">
        <v>42</v>
      </c>
      <c r="E46" s="26" t="s">
        <v>135</v>
      </c>
      <c r="F46" s="26"/>
      <c r="G46" s="27">
        <f>G47</f>
        <v>0</v>
      </c>
      <c r="H46" s="130">
        <f>H47</f>
        <v>0</v>
      </c>
      <c r="I46" s="139">
        <f>I47</f>
        <v>0</v>
      </c>
      <c r="J46" s="178">
        <f>J47</f>
        <v>0</v>
      </c>
    </row>
    <row r="47" spans="1:10" s="34" customFormat="1" ht="25.5" hidden="1">
      <c r="A47" s="29" t="s">
        <v>27</v>
      </c>
      <c r="B47" s="32" t="s">
        <v>28</v>
      </c>
      <c r="C47" s="31" t="s">
        <v>13</v>
      </c>
      <c r="D47" s="31" t="s">
        <v>42</v>
      </c>
      <c r="E47" s="32" t="s">
        <v>135</v>
      </c>
      <c r="F47" s="32" t="s">
        <v>29</v>
      </c>
      <c r="G47" s="33">
        <f>SUM(H47:J47)</f>
        <v>0</v>
      </c>
      <c r="H47" s="131"/>
      <c r="I47" s="165"/>
      <c r="J47" s="178"/>
    </row>
    <row r="48" spans="1:10" s="39" customFormat="1" ht="12.75">
      <c r="A48" s="17" t="s">
        <v>43</v>
      </c>
      <c r="B48" s="18">
        <v>800</v>
      </c>
      <c r="C48" s="19" t="s">
        <v>13</v>
      </c>
      <c r="D48" s="19" t="s">
        <v>44</v>
      </c>
      <c r="E48" s="20"/>
      <c r="F48" s="20"/>
      <c r="G48" s="21">
        <f aca="true" t="shared" si="1" ref="G48:J49">G49</f>
        <v>400</v>
      </c>
      <c r="H48" s="129">
        <f t="shared" si="1"/>
        <v>400</v>
      </c>
      <c r="I48" s="138">
        <f t="shared" si="1"/>
        <v>0</v>
      </c>
      <c r="J48" s="177">
        <f t="shared" si="1"/>
        <v>0</v>
      </c>
    </row>
    <row r="49" spans="1:10" s="41" customFormat="1" ht="17.25" customHeight="1">
      <c r="A49" s="35" t="s">
        <v>193</v>
      </c>
      <c r="B49" s="24">
        <v>800</v>
      </c>
      <c r="C49" s="25" t="s">
        <v>13</v>
      </c>
      <c r="D49" s="25" t="s">
        <v>44</v>
      </c>
      <c r="E49" s="26" t="s">
        <v>33</v>
      </c>
      <c r="F49" s="26"/>
      <c r="G49" s="27">
        <f t="shared" si="1"/>
        <v>400</v>
      </c>
      <c r="H49" s="130">
        <f t="shared" si="1"/>
        <v>400</v>
      </c>
      <c r="I49" s="139">
        <f t="shared" si="1"/>
        <v>0</v>
      </c>
      <c r="J49" s="178">
        <f t="shared" si="1"/>
        <v>0</v>
      </c>
    </row>
    <row r="50" spans="1:10" s="43" customFormat="1" ht="12.75">
      <c r="A50" s="36" t="s">
        <v>30</v>
      </c>
      <c r="B50" s="30">
        <v>800</v>
      </c>
      <c r="C50" s="31" t="s">
        <v>13</v>
      </c>
      <c r="D50" s="31" t="s">
        <v>44</v>
      </c>
      <c r="E50" s="32" t="s">
        <v>33</v>
      </c>
      <c r="F50" s="32" t="s">
        <v>28</v>
      </c>
      <c r="G50" s="33">
        <f>SUM(H50:J50)</f>
        <v>400</v>
      </c>
      <c r="H50" s="131">
        <v>400</v>
      </c>
      <c r="I50" s="139"/>
      <c r="J50" s="178"/>
    </row>
    <row r="51" spans="1:10" s="39" customFormat="1" ht="12.75">
      <c r="A51" s="17" t="s">
        <v>45</v>
      </c>
      <c r="B51" s="18">
        <v>800</v>
      </c>
      <c r="C51" s="19" t="s">
        <v>13</v>
      </c>
      <c r="D51" s="19" t="s">
        <v>46</v>
      </c>
      <c r="E51" s="20"/>
      <c r="F51" s="20"/>
      <c r="G51" s="21">
        <f>G52+G55+G59+G57</f>
        <v>100</v>
      </c>
      <c r="H51" s="129">
        <f>H52+H55+H59+H57</f>
        <v>100</v>
      </c>
      <c r="I51" s="129">
        <f>I52+I55+I59+I57</f>
        <v>0</v>
      </c>
      <c r="J51" s="129">
        <f>J52+J55+J59+J57</f>
        <v>0</v>
      </c>
    </row>
    <row r="52" spans="1:10" s="39" customFormat="1" ht="89.25" hidden="1">
      <c r="A52" s="35" t="s">
        <v>165</v>
      </c>
      <c r="B52" s="24">
        <v>800</v>
      </c>
      <c r="C52" s="25" t="s">
        <v>13</v>
      </c>
      <c r="D52" s="25" t="s">
        <v>46</v>
      </c>
      <c r="E52" s="26" t="s">
        <v>26</v>
      </c>
      <c r="F52" s="26"/>
      <c r="G52" s="228">
        <f>SUM(G53:G54)</f>
        <v>0</v>
      </c>
      <c r="H52" s="201">
        <f>SUM(H53:H54)</f>
        <v>0</v>
      </c>
      <c r="I52" s="201">
        <f>SUM(I53:I54)</f>
        <v>0</v>
      </c>
      <c r="J52" s="203">
        <f>SUM(J53:J54)</f>
        <v>0</v>
      </c>
    </row>
    <row r="53" spans="1:10" s="39" customFormat="1" ht="25.5" hidden="1">
      <c r="A53" s="29" t="s">
        <v>27</v>
      </c>
      <c r="B53" s="32" t="s">
        <v>28</v>
      </c>
      <c r="C53" s="31" t="s">
        <v>13</v>
      </c>
      <c r="D53" s="31" t="s">
        <v>46</v>
      </c>
      <c r="E53" s="32" t="s">
        <v>26</v>
      </c>
      <c r="F53" s="32" t="s">
        <v>29</v>
      </c>
      <c r="G53" s="231">
        <f>SUM(H53:J53)</f>
        <v>0</v>
      </c>
      <c r="H53" s="203"/>
      <c r="I53" s="201"/>
      <c r="J53" s="229"/>
    </row>
    <row r="54" spans="1:10" s="39" customFormat="1" ht="12.75" hidden="1">
      <c r="A54" s="36" t="s">
        <v>34</v>
      </c>
      <c r="B54" s="32" t="s">
        <v>28</v>
      </c>
      <c r="C54" s="31" t="s">
        <v>13</v>
      </c>
      <c r="D54" s="31" t="s">
        <v>46</v>
      </c>
      <c r="E54" s="32" t="s">
        <v>26</v>
      </c>
      <c r="F54" s="32" t="s">
        <v>35</v>
      </c>
      <c r="G54" s="231">
        <f>SUM(H54:J54)</f>
        <v>0</v>
      </c>
      <c r="H54" s="203"/>
      <c r="I54" s="201"/>
      <c r="J54" s="229"/>
    </row>
    <row r="55" spans="1:10" s="41" customFormat="1" ht="33" customHeight="1">
      <c r="A55" s="44" t="s">
        <v>194</v>
      </c>
      <c r="B55" s="45">
        <v>800</v>
      </c>
      <c r="C55" s="46" t="s">
        <v>13</v>
      </c>
      <c r="D55" s="46" t="s">
        <v>46</v>
      </c>
      <c r="E55" s="47" t="s">
        <v>47</v>
      </c>
      <c r="F55" s="47"/>
      <c r="G55" s="48">
        <f aca="true" t="shared" si="2" ref="G55:J59">G56</f>
        <v>100</v>
      </c>
      <c r="H55" s="132">
        <f t="shared" si="2"/>
        <v>100</v>
      </c>
      <c r="I55" s="141">
        <f t="shared" si="2"/>
        <v>0</v>
      </c>
      <c r="J55" s="181">
        <f t="shared" si="2"/>
        <v>0</v>
      </c>
    </row>
    <row r="56" spans="1:10" s="43" customFormat="1" ht="25.5">
      <c r="A56" s="29" t="s">
        <v>27</v>
      </c>
      <c r="B56" s="49">
        <v>800</v>
      </c>
      <c r="C56" s="31" t="s">
        <v>13</v>
      </c>
      <c r="D56" s="31" t="s">
        <v>46</v>
      </c>
      <c r="E56" s="32" t="s">
        <v>47</v>
      </c>
      <c r="F56" s="32" t="s">
        <v>29</v>
      </c>
      <c r="G56" s="33">
        <f>SUM(H56:J56)</f>
        <v>100</v>
      </c>
      <c r="H56" s="135">
        <v>100</v>
      </c>
      <c r="I56" s="142"/>
      <c r="J56" s="182"/>
    </row>
    <row r="57" spans="1:10" s="43" customFormat="1" ht="51" hidden="1">
      <c r="A57" s="68" t="s">
        <v>141</v>
      </c>
      <c r="B57" s="45">
        <v>800</v>
      </c>
      <c r="C57" s="46" t="s">
        <v>13</v>
      </c>
      <c r="D57" s="46" t="s">
        <v>46</v>
      </c>
      <c r="E57" s="47" t="s">
        <v>142</v>
      </c>
      <c r="F57" s="47"/>
      <c r="G57" s="48">
        <f t="shared" si="2"/>
        <v>0</v>
      </c>
      <c r="H57" s="132">
        <f t="shared" si="2"/>
        <v>0</v>
      </c>
      <c r="I57" s="141">
        <f t="shared" si="2"/>
        <v>0</v>
      </c>
      <c r="J57" s="181">
        <f t="shared" si="2"/>
        <v>0</v>
      </c>
    </row>
    <row r="58" spans="1:10" s="43" customFormat="1" ht="25.5" hidden="1">
      <c r="A58" s="29" t="s">
        <v>27</v>
      </c>
      <c r="B58" s="49">
        <v>800</v>
      </c>
      <c r="C58" s="31" t="s">
        <v>13</v>
      </c>
      <c r="D58" s="31" t="s">
        <v>46</v>
      </c>
      <c r="E58" s="32" t="s">
        <v>142</v>
      </c>
      <c r="F58" s="32" t="s">
        <v>29</v>
      </c>
      <c r="G58" s="33">
        <f>SUM(H58:J58)</f>
        <v>0</v>
      </c>
      <c r="H58" s="135"/>
      <c r="I58" s="142"/>
      <c r="J58" s="182"/>
    </row>
    <row r="59" spans="1:10" s="43" customFormat="1" ht="102" hidden="1">
      <c r="A59" s="44" t="s">
        <v>166</v>
      </c>
      <c r="B59" s="45">
        <v>800</v>
      </c>
      <c r="C59" s="46" t="s">
        <v>13</v>
      </c>
      <c r="D59" s="46" t="s">
        <v>46</v>
      </c>
      <c r="E59" s="26" t="s">
        <v>139</v>
      </c>
      <c r="F59" s="47"/>
      <c r="G59" s="48">
        <f t="shared" si="2"/>
        <v>0</v>
      </c>
      <c r="H59" s="132">
        <f t="shared" si="2"/>
        <v>0</v>
      </c>
      <c r="I59" s="141">
        <f t="shared" si="2"/>
        <v>0</v>
      </c>
      <c r="J59" s="181">
        <f t="shared" si="2"/>
        <v>0</v>
      </c>
    </row>
    <row r="60" spans="1:10" s="43" customFormat="1" ht="51" hidden="1">
      <c r="A60" s="29" t="s">
        <v>18</v>
      </c>
      <c r="B60" s="49">
        <v>800</v>
      </c>
      <c r="C60" s="31" t="s">
        <v>13</v>
      </c>
      <c r="D60" s="31" t="s">
        <v>46</v>
      </c>
      <c r="E60" s="32" t="s">
        <v>140</v>
      </c>
      <c r="F60" s="32" t="s">
        <v>19</v>
      </c>
      <c r="G60" s="33">
        <f>SUM(H60:J60)</f>
        <v>0</v>
      </c>
      <c r="H60" s="135"/>
      <c r="I60" s="142"/>
      <c r="J60" s="182"/>
    </row>
    <row r="61" spans="1:10" ht="15.75">
      <c r="A61" s="51" t="s">
        <v>48</v>
      </c>
      <c r="B61" s="15" t="s">
        <v>28</v>
      </c>
      <c r="C61" s="13" t="s">
        <v>15</v>
      </c>
      <c r="D61" s="14"/>
      <c r="E61" s="52"/>
      <c r="F61" s="52"/>
      <c r="G61" s="53">
        <f aca="true" t="shared" si="3" ref="G61:J62">SUM(G62)</f>
        <v>248.5</v>
      </c>
      <c r="H61" s="133">
        <f t="shared" si="3"/>
        <v>248.5</v>
      </c>
      <c r="I61" s="137">
        <f t="shared" si="3"/>
        <v>0</v>
      </c>
      <c r="J61" s="176">
        <f t="shared" si="3"/>
        <v>0</v>
      </c>
    </row>
    <row r="62" spans="1:10" ht="12.75">
      <c r="A62" s="17" t="s">
        <v>49</v>
      </c>
      <c r="B62" s="18">
        <v>800</v>
      </c>
      <c r="C62" s="19" t="s">
        <v>15</v>
      </c>
      <c r="D62" s="19" t="s">
        <v>21</v>
      </c>
      <c r="E62" s="20"/>
      <c r="F62" s="20"/>
      <c r="G62" s="21">
        <f t="shared" si="3"/>
        <v>248.5</v>
      </c>
      <c r="H62" s="129">
        <f t="shared" si="3"/>
        <v>248.5</v>
      </c>
      <c r="I62" s="138">
        <f t="shared" si="3"/>
        <v>0</v>
      </c>
      <c r="J62" s="177">
        <f t="shared" si="3"/>
        <v>0</v>
      </c>
    </row>
    <row r="63" spans="1:10" ht="31.5" customHeight="1">
      <c r="A63" s="54" t="s">
        <v>195</v>
      </c>
      <c r="B63" s="55">
        <v>800</v>
      </c>
      <c r="C63" s="25" t="s">
        <v>15</v>
      </c>
      <c r="D63" s="25" t="s">
        <v>21</v>
      </c>
      <c r="E63" s="26" t="s">
        <v>50</v>
      </c>
      <c r="F63" s="26"/>
      <c r="G63" s="56">
        <f>G64+G65</f>
        <v>248.5</v>
      </c>
      <c r="H63" s="134">
        <f>H64+H65</f>
        <v>248.5</v>
      </c>
      <c r="I63" s="142">
        <f>I64+I65</f>
        <v>0</v>
      </c>
      <c r="J63" s="182">
        <f>J64+J65</f>
        <v>0</v>
      </c>
    </row>
    <row r="64" spans="1:10" ht="51">
      <c r="A64" s="29" t="s">
        <v>18</v>
      </c>
      <c r="B64" s="57">
        <v>800</v>
      </c>
      <c r="C64" s="31" t="s">
        <v>15</v>
      </c>
      <c r="D64" s="31" t="s">
        <v>21</v>
      </c>
      <c r="E64" s="32" t="s">
        <v>50</v>
      </c>
      <c r="F64" s="32" t="s">
        <v>19</v>
      </c>
      <c r="G64" s="33">
        <f>SUM(H64:J64)</f>
        <v>195.7</v>
      </c>
      <c r="H64" s="135">
        <v>195.7</v>
      </c>
      <c r="I64" s="142"/>
      <c r="J64" s="182"/>
    </row>
    <row r="65" spans="1:10" s="34" customFormat="1" ht="25.5">
      <c r="A65" s="29" t="s">
        <v>27</v>
      </c>
      <c r="B65" s="57">
        <v>800</v>
      </c>
      <c r="C65" s="31" t="s">
        <v>15</v>
      </c>
      <c r="D65" s="31" t="s">
        <v>21</v>
      </c>
      <c r="E65" s="32" t="s">
        <v>50</v>
      </c>
      <c r="F65" s="32" t="s">
        <v>29</v>
      </c>
      <c r="G65" s="33">
        <f>SUM(H65:J65)</f>
        <v>52.8</v>
      </c>
      <c r="H65" s="135">
        <v>52.8</v>
      </c>
      <c r="I65" s="142"/>
      <c r="J65" s="182"/>
    </row>
    <row r="66" spans="1:10" ht="31.5">
      <c r="A66" s="51" t="s">
        <v>51</v>
      </c>
      <c r="B66" s="15" t="s">
        <v>28</v>
      </c>
      <c r="C66" s="13" t="s">
        <v>21</v>
      </c>
      <c r="D66" s="14"/>
      <c r="E66" s="52"/>
      <c r="F66" s="52"/>
      <c r="G66" s="16">
        <f>SUM(G67)</f>
        <v>300</v>
      </c>
      <c r="H66" s="128">
        <f>SUM(H67)</f>
        <v>300</v>
      </c>
      <c r="I66" s="137">
        <f>SUM(I67)</f>
        <v>0</v>
      </c>
      <c r="J66" s="176">
        <f>SUM(J67)</f>
        <v>0</v>
      </c>
    </row>
    <row r="67" spans="1:10" ht="12.75">
      <c r="A67" s="37" t="s">
        <v>52</v>
      </c>
      <c r="B67" s="20" t="s">
        <v>28</v>
      </c>
      <c r="C67" s="19" t="s">
        <v>21</v>
      </c>
      <c r="D67" s="20" t="s">
        <v>53</v>
      </c>
      <c r="E67" s="20"/>
      <c r="F67" s="20"/>
      <c r="G67" s="21">
        <f aca="true" t="shared" si="4" ref="G67:J68">G68</f>
        <v>300</v>
      </c>
      <c r="H67" s="129">
        <f t="shared" si="4"/>
        <v>300</v>
      </c>
      <c r="I67" s="138">
        <f t="shared" si="4"/>
        <v>0</v>
      </c>
      <c r="J67" s="177">
        <f t="shared" si="4"/>
        <v>0</v>
      </c>
    </row>
    <row r="68" spans="1:10" ht="33" customHeight="1">
      <c r="A68" s="35" t="s">
        <v>196</v>
      </c>
      <c r="B68" s="24">
        <v>800</v>
      </c>
      <c r="C68" s="25" t="s">
        <v>21</v>
      </c>
      <c r="D68" s="26" t="s">
        <v>53</v>
      </c>
      <c r="E68" s="26" t="s">
        <v>153</v>
      </c>
      <c r="F68" s="26"/>
      <c r="G68" s="56">
        <f t="shared" si="4"/>
        <v>300</v>
      </c>
      <c r="H68" s="134">
        <f t="shared" si="4"/>
        <v>300</v>
      </c>
      <c r="I68" s="142">
        <f t="shared" si="4"/>
        <v>0</v>
      </c>
      <c r="J68" s="182">
        <f t="shared" si="4"/>
        <v>0</v>
      </c>
    </row>
    <row r="69" spans="1:10" s="34" customFormat="1" ht="26.25" customHeight="1">
      <c r="A69" s="29" t="s">
        <v>27</v>
      </c>
      <c r="B69" s="30">
        <v>800</v>
      </c>
      <c r="C69" s="31" t="s">
        <v>21</v>
      </c>
      <c r="D69" s="32" t="s">
        <v>53</v>
      </c>
      <c r="E69" s="32" t="s">
        <v>153</v>
      </c>
      <c r="F69" s="32" t="s">
        <v>29</v>
      </c>
      <c r="G69" s="33">
        <f>SUM(H69:J69)</f>
        <v>300</v>
      </c>
      <c r="H69" s="135">
        <v>300</v>
      </c>
      <c r="I69" s="142"/>
      <c r="J69" s="182"/>
    </row>
    <row r="70" spans="1:10" ht="15.75">
      <c r="A70" s="58" t="s">
        <v>56</v>
      </c>
      <c r="B70" s="12">
        <v>800</v>
      </c>
      <c r="C70" s="13" t="s">
        <v>25</v>
      </c>
      <c r="D70" s="15"/>
      <c r="E70" s="15"/>
      <c r="F70" s="15"/>
      <c r="G70" s="16">
        <f>G74+G85+G71</f>
        <v>14579.6</v>
      </c>
      <c r="H70" s="128">
        <f>H74+H85+H71</f>
        <v>14579.6</v>
      </c>
      <c r="I70" s="128">
        <f>I74+I85+I71</f>
        <v>0</v>
      </c>
      <c r="J70" s="128">
        <f>J74+J85+J71</f>
        <v>0</v>
      </c>
    </row>
    <row r="71" spans="1:10" ht="12.75">
      <c r="A71" s="37" t="s">
        <v>145</v>
      </c>
      <c r="B71" s="18">
        <v>800</v>
      </c>
      <c r="C71" s="19" t="s">
        <v>25</v>
      </c>
      <c r="D71" s="20" t="s">
        <v>68</v>
      </c>
      <c r="E71" s="20"/>
      <c r="F71" s="20"/>
      <c r="G71" s="232">
        <f>SUM(G72)</f>
        <v>130</v>
      </c>
      <c r="H71" s="184">
        <f aca="true" t="shared" si="5" ref="H71:J72">SUM(H72)</f>
        <v>130</v>
      </c>
      <c r="I71" s="184">
        <f t="shared" si="5"/>
        <v>0</v>
      </c>
      <c r="J71" s="184">
        <f t="shared" si="5"/>
        <v>0</v>
      </c>
    </row>
    <row r="72" spans="1:10" ht="25.5">
      <c r="A72" s="185" t="s">
        <v>197</v>
      </c>
      <c r="B72" s="24">
        <v>800</v>
      </c>
      <c r="C72" s="25" t="s">
        <v>25</v>
      </c>
      <c r="D72" s="26" t="s">
        <v>68</v>
      </c>
      <c r="E72" s="186" t="s">
        <v>147</v>
      </c>
      <c r="F72" s="186"/>
      <c r="G72" s="233">
        <f>SUM(G73)</f>
        <v>130</v>
      </c>
      <c r="H72" s="187">
        <f t="shared" si="5"/>
        <v>130</v>
      </c>
      <c r="I72" s="187">
        <f t="shared" si="5"/>
        <v>0</v>
      </c>
      <c r="J72" s="187">
        <f t="shared" si="5"/>
        <v>0</v>
      </c>
    </row>
    <row r="73" spans="1:10" ht="25.5">
      <c r="A73" s="29" t="s">
        <v>27</v>
      </c>
      <c r="B73" s="30">
        <v>800</v>
      </c>
      <c r="C73" s="31" t="s">
        <v>25</v>
      </c>
      <c r="D73" s="32" t="s">
        <v>68</v>
      </c>
      <c r="E73" s="188" t="s">
        <v>147</v>
      </c>
      <c r="F73" s="188" t="s">
        <v>29</v>
      </c>
      <c r="G73" s="33">
        <f>SUM(H73:J73)</f>
        <v>130</v>
      </c>
      <c r="H73" s="189">
        <v>130</v>
      </c>
      <c r="I73" s="189"/>
      <c r="J73" s="189"/>
    </row>
    <row r="74" spans="1:10" s="59" customFormat="1" ht="12.75">
      <c r="A74" s="37" t="s">
        <v>57</v>
      </c>
      <c r="B74" s="18">
        <v>800</v>
      </c>
      <c r="C74" s="19" t="s">
        <v>25</v>
      </c>
      <c r="D74" s="20" t="s">
        <v>58</v>
      </c>
      <c r="E74" s="20"/>
      <c r="F74" s="20"/>
      <c r="G74" s="21">
        <f>G81+G88+G83+G75+G77+G79</f>
        <v>14449.6</v>
      </c>
      <c r="H74" s="129">
        <f>H81+H88+H83+H75+H77+H79</f>
        <v>14449.6</v>
      </c>
      <c r="I74" s="129">
        <f>I81+I88+I83+I75+I77+I79</f>
        <v>0</v>
      </c>
      <c r="J74" s="129">
        <f>J81+J88+J83+J75+J77+J79</f>
        <v>0</v>
      </c>
    </row>
    <row r="75" spans="1:10" s="59" customFormat="1" ht="38.25">
      <c r="A75" s="185" t="s">
        <v>198</v>
      </c>
      <c r="B75" s="24">
        <v>800</v>
      </c>
      <c r="C75" s="25" t="s">
        <v>25</v>
      </c>
      <c r="D75" s="26" t="s">
        <v>58</v>
      </c>
      <c r="E75" s="186" t="s">
        <v>148</v>
      </c>
      <c r="F75" s="186"/>
      <c r="G75" s="233">
        <f>SUM(G76)</f>
        <v>2556</v>
      </c>
      <c r="H75" s="187">
        <f>SUM(H76)</f>
        <v>2556</v>
      </c>
      <c r="I75" s="187">
        <f>SUM(I76)</f>
        <v>0</v>
      </c>
      <c r="J75" s="187">
        <f>SUM(J76)</f>
        <v>0</v>
      </c>
    </row>
    <row r="76" spans="1:10" s="59" customFormat="1" ht="25.5">
      <c r="A76" s="29" t="s">
        <v>27</v>
      </c>
      <c r="B76" s="30">
        <v>800</v>
      </c>
      <c r="C76" s="31" t="s">
        <v>25</v>
      </c>
      <c r="D76" s="32" t="s">
        <v>58</v>
      </c>
      <c r="E76" s="188" t="s">
        <v>148</v>
      </c>
      <c r="F76" s="188" t="s">
        <v>29</v>
      </c>
      <c r="G76" s="234">
        <f>SUM(H76)</f>
        <v>2556</v>
      </c>
      <c r="H76" s="189">
        <v>2556</v>
      </c>
      <c r="I76" s="189"/>
      <c r="J76" s="189"/>
    </row>
    <row r="77" spans="1:10" s="59" customFormat="1" ht="51">
      <c r="A77" s="38" t="s">
        <v>199</v>
      </c>
      <c r="B77" s="198">
        <v>800</v>
      </c>
      <c r="C77" s="199" t="s">
        <v>25</v>
      </c>
      <c r="D77" s="186" t="s">
        <v>58</v>
      </c>
      <c r="E77" s="186" t="s">
        <v>149</v>
      </c>
      <c r="F77" s="200"/>
      <c r="G77" s="228">
        <f>SUM(G78)</f>
        <v>2033.6</v>
      </c>
      <c r="H77" s="201">
        <f>SUM(H78)</f>
        <v>2033.6</v>
      </c>
      <c r="I77" s="201">
        <f>SUM(I78)</f>
        <v>0</v>
      </c>
      <c r="J77" s="201">
        <f>SUM(J78)</f>
        <v>0</v>
      </c>
    </row>
    <row r="78" spans="1:10" s="59" customFormat="1" ht="25.5">
      <c r="A78" s="29" t="s">
        <v>27</v>
      </c>
      <c r="B78" s="198">
        <v>800</v>
      </c>
      <c r="C78" s="202" t="s">
        <v>25</v>
      </c>
      <c r="D78" s="188" t="s">
        <v>58</v>
      </c>
      <c r="E78" s="188" t="s">
        <v>149</v>
      </c>
      <c r="F78" s="188" t="s">
        <v>29</v>
      </c>
      <c r="G78" s="33">
        <f>SUM(H78:J78)</f>
        <v>2033.6</v>
      </c>
      <c r="H78" s="203">
        <v>2033.6</v>
      </c>
      <c r="I78" s="203"/>
      <c r="J78" s="203"/>
    </row>
    <row r="79" spans="1:10" s="59" customFormat="1" ht="51">
      <c r="A79" s="68" t="s">
        <v>200</v>
      </c>
      <c r="B79" s="198">
        <v>800</v>
      </c>
      <c r="C79" s="199" t="s">
        <v>25</v>
      </c>
      <c r="D79" s="186" t="s">
        <v>58</v>
      </c>
      <c r="E79" s="186" t="s">
        <v>150</v>
      </c>
      <c r="F79" s="200"/>
      <c r="G79" s="228">
        <f>SUM(G80)</f>
        <v>9860</v>
      </c>
      <c r="H79" s="201">
        <f>SUM(H80)</f>
        <v>9860</v>
      </c>
      <c r="I79" s="201">
        <f>SUM(I80)</f>
        <v>0</v>
      </c>
      <c r="J79" s="201">
        <f>SUM(J80)</f>
        <v>0</v>
      </c>
    </row>
    <row r="80" spans="1:10" s="59" customFormat="1" ht="25.5">
      <c r="A80" s="29" t="s">
        <v>27</v>
      </c>
      <c r="B80" s="198">
        <v>800</v>
      </c>
      <c r="C80" s="202" t="s">
        <v>25</v>
      </c>
      <c r="D80" s="188" t="s">
        <v>58</v>
      </c>
      <c r="E80" s="188" t="s">
        <v>150</v>
      </c>
      <c r="F80" s="188" t="s">
        <v>29</v>
      </c>
      <c r="G80" s="33">
        <f>SUM(H80:J80)</f>
        <v>9860</v>
      </c>
      <c r="H80" s="203">
        <v>9860</v>
      </c>
      <c r="I80" s="203"/>
      <c r="J80" s="203"/>
    </row>
    <row r="81" spans="1:10" s="28" customFormat="1" ht="51" hidden="1">
      <c r="A81" s="38" t="s">
        <v>59</v>
      </c>
      <c r="B81" s="24">
        <v>800</v>
      </c>
      <c r="C81" s="25" t="s">
        <v>25</v>
      </c>
      <c r="D81" s="26" t="s">
        <v>58</v>
      </c>
      <c r="E81" s="60" t="s">
        <v>60</v>
      </c>
      <c r="F81" s="26"/>
      <c r="G81" s="56">
        <f>G82</f>
        <v>0</v>
      </c>
      <c r="H81" s="134">
        <f>H82</f>
        <v>0</v>
      </c>
      <c r="I81" s="142">
        <f>I82</f>
        <v>0</v>
      </c>
      <c r="J81" s="182">
        <f>J82</f>
        <v>0</v>
      </c>
    </row>
    <row r="82" spans="1:10" s="34" customFormat="1" ht="12.75" hidden="1">
      <c r="A82" s="36" t="s">
        <v>39</v>
      </c>
      <c r="B82" s="30">
        <v>800</v>
      </c>
      <c r="C82" s="31" t="s">
        <v>25</v>
      </c>
      <c r="D82" s="32" t="s">
        <v>58</v>
      </c>
      <c r="E82" s="61" t="s">
        <v>60</v>
      </c>
      <c r="F82" s="32" t="s">
        <v>40</v>
      </c>
      <c r="G82" s="33">
        <f>SUM(H82:J82)</f>
        <v>0</v>
      </c>
      <c r="H82" s="135"/>
      <c r="I82" s="143"/>
      <c r="J82" s="182"/>
    </row>
    <row r="83" spans="1:10" s="34" customFormat="1" ht="63.75" hidden="1">
      <c r="A83" s="38" t="s">
        <v>61</v>
      </c>
      <c r="B83" s="24">
        <v>800</v>
      </c>
      <c r="C83" s="25" t="s">
        <v>25</v>
      </c>
      <c r="D83" s="26" t="s">
        <v>58</v>
      </c>
      <c r="E83" s="60" t="s">
        <v>62</v>
      </c>
      <c r="F83" s="26"/>
      <c r="G83" s="56">
        <f>G84</f>
        <v>0</v>
      </c>
      <c r="H83" s="134">
        <f>H84</f>
        <v>0</v>
      </c>
      <c r="I83" s="142">
        <f>I84</f>
        <v>0</v>
      </c>
      <c r="J83" s="182">
        <f>J84</f>
        <v>0</v>
      </c>
    </row>
    <row r="84" spans="1:10" s="34" customFormat="1" ht="12.75" hidden="1">
      <c r="A84" s="36" t="s">
        <v>39</v>
      </c>
      <c r="B84" s="30">
        <v>800</v>
      </c>
      <c r="C84" s="31" t="s">
        <v>25</v>
      </c>
      <c r="D84" s="32" t="s">
        <v>58</v>
      </c>
      <c r="E84" s="61" t="s">
        <v>62</v>
      </c>
      <c r="F84" s="32" t="s">
        <v>40</v>
      </c>
      <c r="G84" s="33">
        <f>SUM(H84:J84)</f>
        <v>0</v>
      </c>
      <c r="H84" s="135"/>
      <c r="I84" s="142"/>
      <c r="J84" s="182"/>
    </row>
    <row r="85" spans="1:10" s="59" customFormat="1" ht="12.75" hidden="1">
      <c r="A85" s="62" t="s">
        <v>63</v>
      </c>
      <c r="B85" s="18">
        <v>800</v>
      </c>
      <c r="C85" s="19" t="s">
        <v>25</v>
      </c>
      <c r="D85" s="20" t="s">
        <v>64</v>
      </c>
      <c r="E85" s="20"/>
      <c r="F85" s="20"/>
      <c r="G85" s="21">
        <f aca="true" t="shared" si="6" ref="G85:J86">G86</f>
        <v>0</v>
      </c>
      <c r="H85" s="129">
        <f t="shared" si="6"/>
        <v>0</v>
      </c>
      <c r="I85" s="138">
        <f t="shared" si="6"/>
        <v>0</v>
      </c>
      <c r="J85" s="177">
        <f t="shared" si="6"/>
        <v>0</v>
      </c>
    </row>
    <row r="86" spans="1:10" s="28" customFormat="1" ht="63.75" hidden="1">
      <c r="A86" s="38" t="s">
        <v>65</v>
      </c>
      <c r="B86" s="24">
        <v>800</v>
      </c>
      <c r="C86" s="25" t="s">
        <v>25</v>
      </c>
      <c r="D86" s="26" t="s">
        <v>64</v>
      </c>
      <c r="E86" s="26" t="s">
        <v>66</v>
      </c>
      <c r="F86" s="26"/>
      <c r="G86" s="56">
        <f t="shared" si="6"/>
        <v>0</v>
      </c>
      <c r="H86" s="134">
        <f t="shared" si="6"/>
        <v>0</v>
      </c>
      <c r="I86" s="142">
        <f t="shared" si="6"/>
        <v>0</v>
      </c>
      <c r="J86" s="182">
        <f t="shared" si="6"/>
        <v>0</v>
      </c>
    </row>
    <row r="87" spans="1:10" s="34" customFormat="1" ht="12.75" hidden="1">
      <c r="A87" s="36" t="s">
        <v>39</v>
      </c>
      <c r="B87" s="30">
        <v>800</v>
      </c>
      <c r="C87" s="31" t="s">
        <v>25</v>
      </c>
      <c r="D87" s="32" t="s">
        <v>64</v>
      </c>
      <c r="E87" s="32" t="s">
        <v>66</v>
      </c>
      <c r="F87" s="32" t="s">
        <v>40</v>
      </c>
      <c r="G87" s="33">
        <f>SUM(H87:J87)</f>
        <v>0</v>
      </c>
      <c r="H87" s="135"/>
      <c r="I87" s="142"/>
      <c r="J87" s="182"/>
    </row>
    <row r="88" spans="1:10" s="28" customFormat="1" ht="63.75" hidden="1">
      <c r="A88" s="38" t="s">
        <v>61</v>
      </c>
      <c r="B88" s="24">
        <v>800</v>
      </c>
      <c r="C88" s="25" t="s">
        <v>25</v>
      </c>
      <c r="D88" s="26" t="s">
        <v>58</v>
      </c>
      <c r="E88" s="60" t="s">
        <v>62</v>
      </c>
      <c r="F88" s="26"/>
      <c r="G88" s="56">
        <f>G89</f>
        <v>0</v>
      </c>
      <c r="H88" s="134">
        <f>H89</f>
        <v>0</v>
      </c>
      <c r="I88" s="142">
        <f>I89</f>
        <v>0</v>
      </c>
      <c r="J88" s="182">
        <f>J89</f>
        <v>0</v>
      </c>
    </row>
    <row r="89" spans="1:10" s="34" customFormat="1" ht="12.75" hidden="1">
      <c r="A89" s="36" t="s">
        <v>39</v>
      </c>
      <c r="B89" s="30">
        <v>800</v>
      </c>
      <c r="C89" s="31" t="s">
        <v>25</v>
      </c>
      <c r="D89" s="32" t="s">
        <v>58</v>
      </c>
      <c r="E89" s="61" t="s">
        <v>62</v>
      </c>
      <c r="F89" s="32" t="s">
        <v>40</v>
      </c>
      <c r="G89" s="50"/>
      <c r="H89" s="135"/>
      <c r="I89" s="142"/>
      <c r="J89" s="182"/>
    </row>
    <row r="90" spans="1:10" ht="15.75">
      <c r="A90" s="51" t="s">
        <v>67</v>
      </c>
      <c r="B90" s="15" t="s">
        <v>28</v>
      </c>
      <c r="C90" s="13" t="s">
        <v>68</v>
      </c>
      <c r="D90" s="14"/>
      <c r="E90" s="15"/>
      <c r="F90" s="15"/>
      <c r="G90" s="16">
        <f>SUM(G115+G91+G94+G134)</f>
        <v>12111.6</v>
      </c>
      <c r="H90" s="16">
        <f>SUM(H115+H91+H94+H134)</f>
        <v>12111.6</v>
      </c>
      <c r="I90" s="230">
        <f>SUM(I115+I91+I94+I134)</f>
        <v>0</v>
      </c>
      <c r="J90" s="230">
        <f>SUM(J115+J91+J94+J134)</f>
        <v>0</v>
      </c>
    </row>
    <row r="91" spans="1:10" ht="13.5" customHeight="1" hidden="1">
      <c r="A91" s="37" t="s">
        <v>69</v>
      </c>
      <c r="B91" s="20" t="s">
        <v>28</v>
      </c>
      <c r="C91" s="19" t="s">
        <v>68</v>
      </c>
      <c r="D91" s="19" t="s">
        <v>13</v>
      </c>
      <c r="E91" s="20"/>
      <c r="F91" s="20"/>
      <c r="G91" s="21">
        <f aca="true" t="shared" si="7" ref="G91:J92">G92</f>
        <v>0</v>
      </c>
      <c r="H91" s="129">
        <f t="shared" si="7"/>
        <v>0</v>
      </c>
      <c r="I91" s="138">
        <f t="shared" si="7"/>
        <v>0</v>
      </c>
      <c r="J91" s="177">
        <f t="shared" si="7"/>
        <v>0</v>
      </c>
    </row>
    <row r="92" spans="1:10" ht="67.5" customHeight="1" hidden="1">
      <c r="A92" s="38" t="s">
        <v>70</v>
      </c>
      <c r="B92" s="26" t="s">
        <v>28</v>
      </c>
      <c r="C92" s="25" t="s">
        <v>68</v>
      </c>
      <c r="D92" s="25" t="s">
        <v>13</v>
      </c>
      <c r="E92" s="26" t="s">
        <v>71</v>
      </c>
      <c r="F92" s="26"/>
      <c r="G92" s="56">
        <f t="shared" si="7"/>
        <v>0</v>
      </c>
      <c r="H92" s="134">
        <f t="shared" si="7"/>
        <v>0</v>
      </c>
      <c r="I92" s="142">
        <f t="shared" si="7"/>
        <v>0</v>
      </c>
      <c r="J92" s="182">
        <f t="shared" si="7"/>
        <v>0</v>
      </c>
    </row>
    <row r="93" spans="1:10" ht="26.25" customHeight="1" hidden="1">
      <c r="A93" s="29" t="s">
        <v>27</v>
      </c>
      <c r="B93" s="32" t="s">
        <v>28</v>
      </c>
      <c r="C93" s="31" t="s">
        <v>68</v>
      </c>
      <c r="D93" s="31" t="s">
        <v>13</v>
      </c>
      <c r="E93" s="32" t="s">
        <v>71</v>
      </c>
      <c r="F93" s="32" t="s">
        <v>29</v>
      </c>
      <c r="G93" s="33">
        <f>SUM(H93:J93)</f>
        <v>0</v>
      </c>
      <c r="H93" s="135"/>
      <c r="I93" s="142"/>
      <c r="J93" s="182"/>
    </row>
    <row r="94" spans="1:10" ht="13.5" customHeight="1">
      <c r="A94" s="37" t="s">
        <v>72</v>
      </c>
      <c r="B94" s="20" t="s">
        <v>28</v>
      </c>
      <c r="C94" s="19" t="s">
        <v>68</v>
      </c>
      <c r="D94" s="19" t="s">
        <v>15</v>
      </c>
      <c r="E94" s="20"/>
      <c r="F94" s="20"/>
      <c r="G94" s="21">
        <f>G109+G111+G113+G101+G103+G105+G107+G95+G97+G99</f>
        <v>2299</v>
      </c>
      <c r="H94" s="21">
        <f>H109+H111+H113+H101+H103+H105+H107+H95+H97+H99</f>
        <v>2299</v>
      </c>
      <c r="I94" s="21">
        <f>I109+I111+I113+I101+I103+I105+I107+I95+I97+I99</f>
        <v>0</v>
      </c>
      <c r="J94" s="21">
        <f>J109+J111+J113+J101+J103+J105+J107+J95+J97+J99</f>
        <v>0</v>
      </c>
    </row>
    <row r="95" spans="1:10" ht="38.25">
      <c r="A95" s="241" t="s">
        <v>180</v>
      </c>
      <c r="B95" s="26" t="s">
        <v>28</v>
      </c>
      <c r="C95" s="25" t="s">
        <v>68</v>
      </c>
      <c r="D95" s="25" t="s">
        <v>15</v>
      </c>
      <c r="E95" s="144" t="s">
        <v>181</v>
      </c>
      <c r="F95" s="32"/>
      <c r="G95" s="244">
        <f>SUM(G96)</f>
        <v>25</v>
      </c>
      <c r="H95" s="244">
        <f>SUM(H96)</f>
        <v>25</v>
      </c>
      <c r="I95" s="244">
        <f>SUM(I96)</f>
        <v>0</v>
      </c>
      <c r="J95" s="244">
        <f>SUM(J96)</f>
        <v>0</v>
      </c>
    </row>
    <row r="96" spans="1:10" ht="25.5">
      <c r="A96" s="242" t="s">
        <v>27</v>
      </c>
      <c r="B96" s="32" t="s">
        <v>28</v>
      </c>
      <c r="C96" s="31" t="s">
        <v>68</v>
      </c>
      <c r="D96" s="31" t="s">
        <v>15</v>
      </c>
      <c r="E96" s="32" t="s">
        <v>181</v>
      </c>
      <c r="F96" s="32" t="s">
        <v>29</v>
      </c>
      <c r="G96" s="33">
        <f>SUM(H96:K96)</f>
        <v>25</v>
      </c>
      <c r="H96" s="245">
        <v>25</v>
      </c>
      <c r="I96" s="245"/>
      <c r="J96" s="245"/>
    </row>
    <row r="97" spans="1:10" ht="38.25">
      <c r="A97" s="241" t="s">
        <v>182</v>
      </c>
      <c r="B97" s="26" t="s">
        <v>28</v>
      </c>
      <c r="C97" s="25" t="s">
        <v>68</v>
      </c>
      <c r="D97" s="25" t="s">
        <v>15</v>
      </c>
      <c r="E97" s="144" t="s">
        <v>183</v>
      </c>
      <c r="F97" s="32"/>
      <c r="G97" s="244">
        <f>SUM(G98)</f>
        <v>200</v>
      </c>
      <c r="H97" s="244">
        <f>SUM(H98)</f>
        <v>200</v>
      </c>
      <c r="I97" s="244">
        <f>SUM(I98)</f>
        <v>0</v>
      </c>
      <c r="J97" s="244">
        <f>SUM(J98)</f>
        <v>0</v>
      </c>
    </row>
    <row r="98" spans="1:10" ht="25.5">
      <c r="A98" s="242" t="s">
        <v>27</v>
      </c>
      <c r="B98" s="32" t="s">
        <v>28</v>
      </c>
      <c r="C98" s="31" t="s">
        <v>68</v>
      </c>
      <c r="D98" s="31" t="s">
        <v>15</v>
      </c>
      <c r="E98" s="32" t="s">
        <v>183</v>
      </c>
      <c r="F98" s="32" t="s">
        <v>29</v>
      </c>
      <c r="G98" s="33">
        <f>SUM(H98:K98)</f>
        <v>200</v>
      </c>
      <c r="H98" s="245">
        <v>200</v>
      </c>
      <c r="I98" s="245"/>
      <c r="J98" s="245"/>
    </row>
    <row r="99" spans="1:10" ht="51">
      <c r="A99" s="241" t="s">
        <v>184</v>
      </c>
      <c r="B99" s="26" t="s">
        <v>28</v>
      </c>
      <c r="C99" s="25" t="s">
        <v>68</v>
      </c>
      <c r="D99" s="25" t="s">
        <v>15</v>
      </c>
      <c r="E99" s="144" t="s">
        <v>185</v>
      </c>
      <c r="F99" s="32"/>
      <c r="G99" s="244">
        <f>SUM(G100)</f>
        <v>100</v>
      </c>
      <c r="H99" s="244">
        <f>SUM(H100)</f>
        <v>100</v>
      </c>
      <c r="I99" s="244">
        <f>SUM(I100)</f>
        <v>0</v>
      </c>
      <c r="J99" s="244">
        <f>SUM(J100)</f>
        <v>0</v>
      </c>
    </row>
    <row r="100" spans="1:10" ht="25.5">
      <c r="A100" s="242" t="s">
        <v>27</v>
      </c>
      <c r="B100" s="32" t="s">
        <v>28</v>
      </c>
      <c r="C100" s="31" t="s">
        <v>68</v>
      </c>
      <c r="D100" s="31" t="s">
        <v>15</v>
      </c>
      <c r="E100" s="32" t="s">
        <v>185</v>
      </c>
      <c r="F100" s="32" t="s">
        <v>29</v>
      </c>
      <c r="G100" s="33">
        <f>SUM(H100:K100)</f>
        <v>100</v>
      </c>
      <c r="H100" s="245">
        <v>100</v>
      </c>
      <c r="I100" s="245"/>
      <c r="J100" s="245"/>
    </row>
    <row r="101" spans="1:10" ht="17.25" customHeight="1">
      <c r="A101" s="38" t="s">
        <v>201</v>
      </c>
      <c r="B101" s="26" t="s">
        <v>28</v>
      </c>
      <c r="C101" s="25" t="s">
        <v>68</v>
      </c>
      <c r="D101" s="25" t="s">
        <v>15</v>
      </c>
      <c r="E101" s="144" t="s">
        <v>159</v>
      </c>
      <c r="F101" s="26"/>
      <c r="G101" s="239">
        <f>G102</f>
        <v>1500</v>
      </c>
      <c r="H101" s="239">
        <f>H102</f>
        <v>1500</v>
      </c>
      <c r="I101" s="243">
        <f>I102</f>
        <v>0</v>
      </c>
      <c r="J101" s="225">
        <f>J102</f>
        <v>0</v>
      </c>
    </row>
    <row r="102" spans="1:10" ht="13.5" customHeight="1">
      <c r="A102" s="29" t="s">
        <v>39</v>
      </c>
      <c r="B102" s="32" t="s">
        <v>28</v>
      </c>
      <c r="C102" s="31" t="s">
        <v>68</v>
      </c>
      <c r="D102" s="31" t="s">
        <v>15</v>
      </c>
      <c r="E102" s="32" t="s">
        <v>159</v>
      </c>
      <c r="F102" s="32" t="s">
        <v>40</v>
      </c>
      <c r="G102" s="33">
        <f>SUM(H102:K102)</f>
        <v>1500</v>
      </c>
      <c r="H102" s="203">
        <v>1500</v>
      </c>
      <c r="I102" s="203"/>
      <c r="J102" s="229"/>
    </row>
    <row r="103" spans="1:10" ht="25.5">
      <c r="A103" s="38" t="s">
        <v>202</v>
      </c>
      <c r="B103" s="26" t="s">
        <v>28</v>
      </c>
      <c r="C103" s="25" t="s">
        <v>68</v>
      </c>
      <c r="D103" s="25" t="s">
        <v>15</v>
      </c>
      <c r="E103" s="144" t="s">
        <v>162</v>
      </c>
      <c r="F103" s="26"/>
      <c r="G103" s="239">
        <f>G104</f>
        <v>474</v>
      </c>
      <c r="H103" s="225">
        <f>H104</f>
        <v>474</v>
      </c>
      <c r="I103" s="225">
        <f>I104</f>
        <v>0</v>
      </c>
      <c r="J103" s="225">
        <f>J104</f>
        <v>0</v>
      </c>
    </row>
    <row r="104" spans="1:10" ht="25.5">
      <c r="A104" s="29" t="s">
        <v>27</v>
      </c>
      <c r="B104" s="32" t="s">
        <v>28</v>
      </c>
      <c r="C104" s="31" t="s">
        <v>68</v>
      </c>
      <c r="D104" s="31" t="s">
        <v>15</v>
      </c>
      <c r="E104" s="32" t="s">
        <v>162</v>
      </c>
      <c r="F104" s="32" t="s">
        <v>29</v>
      </c>
      <c r="G104" s="33">
        <f>SUM(H104:J104)</f>
        <v>474</v>
      </c>
      <c r="H104" s="203">
        <v>474</v>
      </c>
      <c r="I104" s="203"/>
      <c r="J104" s="229"/>
    </row>
    <row r="105" spans="1:10" ht="63.75" hidden="1">
      <c r="A105" s="38" t="s">
        <v>163</v>
      </c>
      <c r="B105" s="26" t="s">
        <v>28</v>
      </c>
      <c r="C105" s="25" t="s">
        <v>68</v>
      </c>
      <c r="D105" s="25" t="s">
        <v>15</v>
      </c>
      <c r="E105" s="144" t="s">
        <v>164</v>
      </c>
      <c r="F105" s="26"/>
      <c r="G105" s="239">
        <f>G106</f>
        <v>0</v>
      </c>
      <c r="H105" s="225">
        <f>H106</f>
        <v>0</v>
      </c>
      <c r="I105" s="225">
        <f>I106</f>
        <v>0</v>
      </c>
      <c r="J105" s="225">
        <f>J106</f>
        <v>0</v>
      </c>
    </row>
    <row r="106" spans="1:10" ht="25.5" hidden="1">
      <c r="A106" s="29" t="s">
        <v>27</v>
      </c>
      <c r="B106" s="32" t="s">
        <v>28</v>
      </c>
      <c r="C106" s="31" t="s">
        <v>68</v>
      </c>
      <c r="D106" s="31" t="s">
        <v>15</v>
      </c>
      <c r="E106" s="146" t="s">
        <v>164</v>
      </c>
      <c r="F106" s="32" t="s">
        <v>29</v>
      </c>
      <c r="G106" s="33">
        <f>SUM(H106:J106)</f>
        <v>0</v>
      </c>
      <c r="H106" s="203"/>
      <c r="I106" s="203"/>
      <c r="J106" s="229"/>
    </row>
    <row r="107" spans="1:10" ht="63.75" hidden="1">
      <c r="A107" s="38" t="s">
        <v>163</v>
      </c>
      <c r="B107" s="26" t="s">
        <v>28</v>
      </c>
      <c r="C107" s="25" t="s">
        <v>68</v>
      </c>
      <c r="D107" s="25" t="s">
        <v>15</v>
      </c>
      <c r="E107" s="26" t="s">
        <v>169</v>
      </c>
      <c r="F107" s="26"/>
      <c r="G107" s="56">
        <f>G108</f>
        <v>0</v>
      </c>
      <c r="H107" s="134">
        <f>H108</f>
        <v>0</v>
      </c>
      <c r="I107" s="142">
        <f>I108</f>
        <v>0</v>
      </c>
      <c r="J107" s="182">
        <f>J108</f>
        <v>0</v>
      </c>
    </row>
    <row r="108" spans="1:10" s="34" customFormat="1" ht="25.5" hidden="1">
      <c r="A108" s="29" t="s">
        <v>27</v>
      </c>
      <c r="B108" s="32" t="s">
        <v>28</v>
      </c>
      <c r="C108" s="31" t="s">
        <v>68</v>
      </c>
      <c r="D108" s="31" t="s">
        <v>15</v>
      </c>
      <c r="E108" s="32" t="s">
        <v>169</v>
      </c>
      <c r="F108" s="32" t="s">
        <v>29</v>
      </c>
      <c r="G108" s="33">
        <f>SUM(H108:J108)</f>
        <v>0</v>
      </c>
      <c r="H108" s="135"/>
      <c r="I108" s="142"/>
      <c r="J108" s="182"/>
    </row>
    <row r="109" spans="1:10" ht="51" hidden="1">
      <c r="A109" s="38" t="s">
        <v>73</v>
      </c>
      <c r="B109" s="26" t="s">
        <v>28</v>
      </c>
      <c r="C109" s="25" t="s">
        <v>68</v>
      </c>
      <c r="D109" s="25" t="s">
        <v>15</v>
      </c>
      <c r="E109" s="26" t="s">
        <v>74</v>
      </c>
      <c r="F109" s="26"/>
      <c r="G109" s="56">
        <f>G110</f>
        <v>0</v>
      </c>
      <c r="H109" s="134">
        <f>H110</f>
        <v>0</v>
      </c>
      <c r="I109" s="142">
        <f>I110</f>
        <v>0</v>
      </c>
      <c r="J109" s="182">
        <f>J110</f>
        <v>0</v>
      </c>
    </row>
    <row r="110" spans="1:10" s="34" customFormat="1" ht="12.75" hidden="1">
      <c r="A110" s="36" t="s">
        <v>39</v>
      </c>
      <c r="B110" s="32" t="s">
        <v>28</v>
      </c>
      <c r="C110" s="31" t="s">
        <v>68</v>
      </c>
      <c r="D110" s="31" t="s">
        <v>15</v>
      </c>
      <c r="E110" s="32" t="s">
        <v>74</v>
      </c>
      <c r="F110" s="32" t="s">
        <v>40</v>
      </c>
      <c r="G110" s="33">
        <f>SUM(H110:J110)</f>
        <v>0</v>
      </c>
      <c r="H110" s="135"/>
      <c r="I110" s="142"/>
      <c r="J110" s="182"/>
    </row>
    <row r="111" spans="1:10" s="34" customFormat="1" ht="51" hidden="1">
      <c r="A111" s="38" t="s">
        <v>75</v>
      </c>
      <c r="B111" s="26" t="s">
        <v>28</v>
      </c>
      <c r="C111" s="25" t="s">
        <v>68</v>
      </c>
      <c r="D111" s="25" t="s">
        <v>15</v>
      </c>
      <c r="E111" s="26" t="s">
        <v>76</v>
      </c>
      <c r="F111" s="26"/>
      <c r="G111" s="56">
        <f>G112</f>
        <v>0</v>
      </c>
      <c r="H111" s="134">
        <f>H112</f>
        <v>0</v>
      </c>
      <c r="I111" s="142">
        <f>I112</f>
        <v>0</v>
      </c>
      <c r="J111" s="182">
        <f>J112</f>
        <v>0</v>
      </c>
    </row>
    <row r="112" spans="1:10" s="34" customFormat="1" ht="12.75" hidden="1">
      <c r="A112" s="36" t="s">
        <v>39</v>
      </c>
      <c r="B112" s="32" t="s">
        <v>28</v>
      </c>
      <c r="C112" s="31" t="s">
        <v>68</v>
      </c>
      <c r="D112" s="31" t="s">
        <v>15</v>
      </c>
      <c r="E112" s="32" t="s">
        <v>76</v>
      </c>
      <c r="F112" s="32" t="s">
        <v>40</v>
      </c>
      <c r="G112" s="33"/>
      <c r="H112" s="135"/>
      <c r="I112" s="142"/>
      <c r="J112" s="182"/>
    </row>
    <row r="113" spans="1:10" s="34" customFormat="1" ht="51" hidden="1">
      <c r="A113" s="38" t="s">
        <v>77</v>
      </c>
      <c r="B113" s="26" t="s">
        <v>28</v>
      </c>
      <c r="C113" s="25" t="s">
        <v>68</v>
      </c>
      <c r="D113" s="25" t="s">
        <v>15</v>
      </c>
      <c r="E113" s="26" t="s">
        <v>78</v>
      </c>
      <c r="F113" s="26"/>
      <c r="G113" s="56">
        <f>G114</f>
        <v>0</v>
      </c>
      <c r="H113" s="134">
        <f>H114</f>
        <v>0</v>
      </c>
      <c r="I113" s="142">
        <f>I114</f>
        <v>0</v>
      </c>
      <c r="J113" s="182">
        <f>J114</f>
        <v>0</v>
      </c>
    </row>
    <row r="114" spans="1:10" s="34" customFormat="1" ht="12.75" hidden="1">
      <c r="A114" s="36" t="s">
        <v>39</v>
      </c>
      <c r="B114" s="32" t="s">
        <v>28</v>
      </c>
      <c r="C114" s="31" t="s">
        <v>68</v>
      </c>
      <c r="D114" s="31" t="s">
        <v>15</v>
      </c>
      <c r="E114" s="32" t="s">
        <v>78</v>
      </c>
      <c r="F114" s="32" t="s">
        <v>40</v>
      </c>
      <c r="G114" s="33">
        <f>SUM(H114:J114)</f>
        <v>0</v>
      </c>
      <c r="H114" s="135"/>
      <c r="I114" s="142"/>
      <c r="J114" s="182"/>
    </row>
    <row r="115" spans="1:10" ht="12.75">
      <c r="A115" s="37" t="s">
        <v>79</v>
      </c>
      <c r="B115" s="20" t="s">
        <v>28</v>
      </c>
      <c r="C115" s="19" t="s">
        <v>68</v>
      </c>
      <c r="D115" s="19" t="s">
        <v>21</v>
      </c>
      <c r="E115" s="20"/>
      <c r="F115" s="20"/>
      <c r="G115" s="21">
        <f>SUM(G118+G120+G122+G126)+G132+G116+G128+G130+G124</f>
        <v>9807.6</v>
      </c>
      <c r="H115" s="21">
        <f>SUM(H118+H120+H122+H126)+H132+H116+H128+H130+H124</f>
        <v>9807.6</v>
      </c>
      <c r="I115" s="21">
        <f>SUM(I118+I120+I122+I126)+I132+I116+I128+I130+I124</f>
        <v>0</v>
      </c>
      <c r="J115" s="21">
        <f>SUM(J118+J120+J122+J126)+J132+J116+J128+J130+J124</f>
        <v>0</v>
      </c>
    </row>
    <row r="116" spans="1:10" s="39" customFormat="1" ht="89.25" hidden="1">
      <c r="A116" s="63" t="s">
        <v>80</v>
      </c>
      <c r="B116" s="60" t="s">
        <v>28</v>
      </c>
      <c r="C116" s="64" t="s">
        <v>68</v>
      </c>
      <c r="D116" s="64" t="s">
        <v>21</v>
      </c>
      <c r="E116" s="60" t="s">
        <v>81</v>
      </c>
      <c r="F116" s="60"/>
      <c r="G116" s="56">
        <f>G117</f>
        <v>0</v>
      </c>
      <c r="H116" s="134">
        <f>H117</f>
        <v>0</v>
      </c>
      <c r="I116" s="142">
        <f>I117</f>
        <v>0</v>
      </c>
      <c r="J116" s="182">
        <f>J117</f>
        <v>0</v>
      </c>
    </row>
    <row r="117" spans="1:10" s="39" customFormat="1" ht="25.5" hidden="1">
      <c r="A117" s="65" t="s">
        <v>27</v>
      </c>
      <c r="B117" s="61" t="s">
        <v>28</v>
      </c>
      <c r="C117" s="66" t="s">
        <v>68</v>
      </c>
      <c r="D117" s="66" t="s">
        <v>21</v>
      </c>
      <c r="E117" s="61" t="s">
        <v>81</v>
      </c>
      <c r="F117" s="61" t="s">
        <v>29</v>
      </c>
      <c r="G117" s="33">
        <f>SUM(H117:J117)</f>
        <v>0</v>
      </c>
      <c r="H117" s="135"/>
      <c r="I117" s="142"/>
      <c r="J117" s="182"/>
    </row>
    <row r="118" spans="1:10" ht="19.5" customHeight="1">
      <c r="A118" s="67" t="s">
        <v>203</v>
      </c>
      <c r="B118" s="26" t="s">
        <v>28</v>
      </c>
      <c r="C118" s="25" t="s">
        <v>68</v>
      </c>
      <c r="D118" s="25" t="s">
        <v>21</v>
      </c>
      <c r="E118" s="26" t="s">
        <v>82</v>
      </c>
      <c r="F118" s="26"/>
      <c r="G118" s="56">
        <f>G119</f>
        <v>4247</v>
      </c>
      <c r="H118" s="134">
        <f>H119</f>
        <v>4247</v>
      </c>
      <c r="I118" s="142">
        <f>I119</f>
        <v>0</v>
      </c>
      <c r="J118" s="182">
        <f>J119</f>
        <v>0</v>
      </c>
    </row>
    <row r="119" spans="1:10" ht="25.5">
      <c r="A119" s="29" t="s">
        <v>27</v>
      </c>
      <c r="B119" s="32" t="s">
        <v>28</v>
      </c>
      <c r="C119" s="31" t="s">
        <v>68</v>
      </c>
      <c r="D119" s="31" t="s">
        <v>21</v>
      </c>
      <c r="E119" s="32" t="s">
        <v>82</v>
      </c>
      <c r="F119" s="32" t="s">
        <v>29</v>
      </c>
      <c r="G119" s="33">
        <f>SUM(H119:J119)</f>
        <v>4247</v>
      </c>
      <c r="H119" s="135">
        <v>4247</v>
      </c>
      <c r="I119" s="142"/>
      <c r="J119" s="183"/>
    </row>
    <row r="120" spans="1:10" ht="12.75">
      <c r="A120" s="67" t="s">
        <v>204</v>
      </c>
      <c r="B120" s="26" t="s">
        <v>28</v>
      </c>
      <c r="C120" s="25" t="s">
        <v>68</v>
      </c>
      <c r="D120" s="25" t="s">
        <v>21</v>
      </c>
      <c r="E120" s="26" t="s">
        <v>83</v>
      </c>
      <c r="F120" s="26"/>
      <c r="G120" s="56">
        <f>G121</f>
        <v>276</v>
      </c>
      <c r="H120" s="134">
        <f>H121</f>
        <v>276</v>
      </c>
      <c r="I120" s="142">
        <f>I121</f>
        <v>0</v>
      </c>
      <c r="J120" s="183">
        <f>J121</f>
        <v>0</v>
      </c>
    </row>
    <row r="121" spans="1:10" s="34" customFormat="1" ht="25.5">
      <c r="A121" s="29" t="s">
        <v>27</v>
      </c>
      <c r="B121" s="32" t="s">
        <v>28</v>
      </c>
      <c r="C121" s="31" t="s">
        <v>68</v>
      </c>
      <c r="D121" s="31" t="s">
        <v>21</v>
      </c>
      <c r="E121" s="32" t="s">
        <v>83</v>
      </c>
      <c r="F121" s="32" t="s">
        <v>29</v>
      </c>
      <c r="G121" s="33">
        <f>SUM(H121:J121)</f>
        <v>276</v>
      </c>
      <c r="H121" s="135">
        <v>276</v>
      </c>
      <c r="I121" s="142"/>
      <c r="J121" s="183"/>
    </row>
    <row r="122" spans="1:10" ht="12.75">
      <c r="A122" s="67" t="s">
        <v>205</v>
      </c>
      <c r="B122" s="26" t="s">
        <v>28</v>
      </c>
      <c r="C122" s="25" t="s">
        <v>68</v>
      </c>
      <c r="D122" s="25" t="s">
        <v>21</v>
      </c>
      <c r="E122" s="26" t="s">
        <v>84</v>
      </c>
      <c r="F122" s="26"/>
      <c r="G122" s="56">
        <f>G123</f>
        <v>300</v>
      </c>
      <c r="H122" s="134">
        <f>H123</f>
        <v>300</v>
      </c>
      <c r="I122" s="142">
        <f>I123</f>
        <v>0</v>
      </c>
      <c r="J122" s="183">
        <f>J123</f>
        <v>0</v>
      </c>
    </row>
    <row r="123" spans="1:10" s="34" customFormat="1" ht="25.5">
      <c r="A123" s="29" t="s">
        <v>27</v>
      </c>
      <c r="B123" s="32" t="s">
        <v>28</v>
      </c>
      <c r="C123" s="31" t="s">
        <v>68</v>
      </c>
      <c r="D123" s="31" t="s">
        <v>21</v>
      </c>
      <c r="E123" s="32" t="s">
        <v>84</v>
      </c>
      <c r="F123" s="32" t="s">
        <v>29</v>
      </c>
      <c r="G123" s="33">
        <f>SUM(H123:J123)</f>
        <v>300</v>
      </c>
      <c r="H123" s="135">
        <v>300</v>
      </c>
      <c r="I123" s="142"/>
      <c r="J123" s="183"/>
    </row>
    <row r="124" spans="1:10" s="34" customFormat="1" ht="63.75">
      <c r="A124" s="63" t="s">
        <v>186</v>
      </c>
      <c r="B124" s="26" t="s">
        <v>28</v>
      </c>
      <c r="C124" s="25" t="s">
        <v>68</v>
      </c>
      <c r="D124" s="25" t="s">
        <v>21</v>
      </c>
      <c r="E124" s="26" t="s">
        <v>187</v>
      </c>
      <c r="F124" s="26"/>
      <c r="G124" s="56">
        <f>G125</f>
        <v>300</v>
      </c>
      <c r="H124" s="134">
        <f>H125</f>
        <v>300</v>
      </c>
      <c r="I124" s="142"/>
      <c r="J124" s="183"/>
    </row>
    <row r="125" spans="1:10" s="34" customFormat="1" ht="25.5">
      <c r="A125" s="65" t="s">
        <v>27</v>
      </c>
      <c r="B125" s="32" t="s">
        <v>28</v>
      </c>
      <c r="C125" s="31" t="s">
        <v>68</v>
      </c>
      <c r="D125" s="31" t="s">
        <v>21</v>
      </c>
      <c r="E125" s="32" t="s">
        <v>187</v>
      </c>
      <c r="F125" s="32" t="s">
        <v>29</v>
      </c>
      <c r="G125" s="33">
        <f>SUM(H125:J125)</f>
        <v>300</v>
      </c>
      <c r="H125" s="135">
        <v>300</v>
      </c>
      <c r="I125" s="142"/>
      <c r="J125" s="183"/>
    </row>
    <row r="126" spans="1:10" ht="25.5">
      <c r="A126" s="23" t="s">
        <v>206</v>
      </c>
      <c r="B126" s="26" t="s">
        <v>28</v>
      </c>
      <c r="C126" s="25" t="s">
        <v>68</v>
      </c>
      <c r="D126" s="25" t="s">
        <v>21</v>
      </c>
      <c r="E126" s="26" t="s">
        <v>85</v>
      </c>
      <c r="F126" s="26"/>
      <c r="G126" s="56">
        <f>G127</f>
        <v>1988.6</v>
      </c>
      <c r="H126" s="134">
        <f>H127</f>
        <v>1988.6</v>
      </c>
      <c r="I126" s="142">
        <f>I127</f>
        <v>0</v>
      </c>
      <c r="J126" s="183">
        <f>J127</f>
        <v>0</v>
      </c>
    </row>
    <row r="127" spans="1:10" ht="25.5">
      <c r="A127" s="29" t="s">
        <v>27</v>
      </c>
      <c r="B127" s="32" t="s">
        <v>28</v>
      </c>
      <c r="C127" s="31" t="s">
        <v>68</v>
      </c>
      <c r="D127" s="31" t="s">
        <v>21</v>
      </c>
      <c r="E127" s="32" t="s">
        <v>85</v>
      </c>
      <c r="F127" s="32" t="s">
        <v>29</v>
      </c>
      <c r="G127" s="33">
        <f>SUM(H127:J127)</f>
        <v>1988.6</v>
      </c>
      <c r="H127" s="135">
        <v>1988.6</v>
      </c>
      <c r="I127" s="142"/>
      <c r="J127" s="183"/>
    </row>
    <row r="128" spans="1:10" ht="38.25">
      <c r="A128" s="68" t="s">
        <v>207</v>
      </c>
      <c r="B128" s="144" t="s">
        <v>28</v>
      </c>
      <c r="C128" s="145" t="s">
        <v>68</v>
      </c>
      <c r="D128" s="145" t="s">
        <v>21</v>
      </c>
      <c r="E128" s="144" t="s">
        <v>138</v>
      </c>
      <c r="F128" s="32"/>
      <c r="G128" s="56">
        <f>G129</f>
        <v>2696</v>
      </c>
      <c r="H128" s="134">
        <f>H129</f>
        <v>2696</v>
      </c>
      <c r="I128" s="142">
        <f>I129</f>
        <v>0</v>
      </c>
      <c r="J128" s="183">
        <f>J129</f>
        <v>0</v>
      </c>
    </row>
    <row r="129" spans="1:10" ht="25.5">
      <c r="A129" s="29" t="s">
        <v>27</v>
      </c>
      <c r="B129" s="146" t="s">
        <v>28</v>
      </c>
      <c r="C129" s="147" t="s">
        <v>68</v>
      </c>
      <c r="D129" s="147" t="s">
        <v>21</v>
      </c>
      <c r="E129" s="146" t="s">
        <v>138</v>
      </c>
      <c r="F129" s="32" t="s">
        <v>29</v>
      </c>
      <c r="G129" s="33">
        <f>SUM(H129:J129)</f>
        <v>2696</v>
      </c>
      <c r="H129" s="135">
        <v>2696</v>
      </c>
      <c r="I129" s="142"/>
      <c r="J129" s="182"/>
    </row>
    <row r="130" spans="1:10" ht="78" customHeight="1" hidden="1">
      <c r="A130" s="68" t="s">
        <v>167</v>
      </c>
      <c r="B130" s="144" t="s">
        <v>28</v>
      </c>
      <c r="C130" s="145" t="s">
        <v>68</v>
      </c>
      <c r="D130" s="145" t="s">
        <v>21</v>
      </c>
      <c r="E130" s="144" t="s">
        <v>133</v>
      </c>
      <c r="F130" s="32"/>
      <c r="G130" s="56">
        <f>G131</f>
        <v>0</v>
      </c>
      <c r="H130" s="134">
        <f>H131</f>
        <v>0</v>
      </c>
      <c r="I130" s="142">
        <f>I131</f>
        <v>0</v>
      </c>
      <c r="J130" s="182">
        <f>J131</f>
        <v>0</v>
      </c>
    </row>
    <row r="131" spans="1:10" ht="25.5" hidden="1">
      <c r="A131" s="29" t="s">
        <v>27</v>
      </c>
      <c r="B131" s="146" t="s">
        <v>28</v>
      </c>
      <c r="C131" s="147" t="s">
        <v>68</v>
      </c>
      <c r="D131" s="147" t="s">
        <v>21</v>
      </c>
      <c r="E131" s="146" t="s">
        <v>133</v>
      </c>
      <c r="F131" s="32" t="s">
        <v>29</v>
      </c>
      <c r="G131" s="33">
        <f>SUM(H131:J131)</f>
        <v>0</v>
      </c>
      <c r="H131" s="135"/>
      <c r="I131" s="142"/>
      <c r="J131" s="182"/>
    </row>
    <row r="132" spans="1:10" s="28" customFormat="1" ht="51" hidden="1">
      <c r="A132" s="68" t="s">
        <v>86</v>
      </c>
      <c r="B132" s="26" t="s">
        <v>28</v>
      </c>
      <c r="C132" s="25" t="s">
        <v>68</v>
      </c>
      <c r="D132" s="25" t="s">
        <v>21</v>
      </c>
      <c r="E132" s="26" t="s">
        <v>87</v>
      </c>
      <c r="F132" s="26"/>
      <c r="G132" s="56">
        <f>G133</f>
        <v>0</v>
      </c>
      <c r="H132" s="134">
        <f>H133</f>
        <v>0</v>
      </c>
      <c r="I132" s="142">
        <f>I133</f>
        <v>0</v>
      </c>
      <c r="J132" s="182">
        <f>J133</f>
        <v>0</v>
      </c>
    </row>
    <row r="133" spans="1:10" s="34" customFormat="1" ht="12.75" hidden="1">
      <c r="A133" s="29" t="s">
        <v>39</v>
      </c>
      <c r="B133" s="32" t="s">
        <v>28</v>
      </c>
      <c r="C133" s="31" t="s">
        <v>68</v>
      </c>
      <c r="D133" s="31" t="s">
        <v>21</v>
      </c>
      <c r="E133" s="32" t="s">
        <v>87</v>
      </c>
      <c r="F133" s="32" t="s">
        <v>40</v>
      </c>
      <c r="G133" s="50"/>
      <c r="H133" s="135"/>
      <c r="I133" s="142"/>
      <c r="J133" s="182"/>
    </row>
    <row r="134" spans="1:10" ht="13.5" customHeight="1">
      <c r="A134" s="37" t="s">
        <v>170</v>
      </c>
      <c r="B134" s="20" t="s">
        <v>28</v>
      </c>
      <c r="C134" s="19" t="s">
        <v>68</v>
      </c>
      <c r="D134" s="19" t="s">
        <v>68</v>
      </c>
      <c r="E134" s="20"/>
      <c r="F134" s="20"/>
      <c r="G134" s="21">
        <f aca="true" t="shared" si="8" ref="G134:J135">G135</f>
        <v>5</v>
      </c>
      <c r="H134" s="129">
        <f t="shared" si="8"/>
        <v>5</v>
      </c>
      <c r="I134" s="138">
        <f t="shared" si="8"/>
        <v>0</v>
      </c>
      <c r="J134" s="177">
        <f t="shared" si="8"/>
        <v>0</v>
      </c>
    </row>
    <row r="135" spans="1:10" ht="44.25" customHeight="1">
      <c r="A135" s="38" t="s">
        <v>208</v>
      </c>
      <c r="B135" s="26" t="s">
        <v>28</v>
      </c>
      <c r="C135" s="25" t="s">
        <v>68</v>
      </c>
      <c r="D135" s="25" t="s">
        <v>68</v>
      </c>
      <c r="E135" s="26" t="s">
        <v>71</v>
      </c>
      <c r="F135" s="26"/>
      <c r="G135" s="56">
        <f t="shared" si="8"/>
        <v>5</v>
      </c>
      <c r="H135" s="134">
        <f t="shared" si="8"/>
        <v>5</v>
      </c>
      <c r="I135" s="142">
        <f t="shared" si="8"/>
        <v>0</v>
      </c>
      <c r="J135" s="182">
        <f t="shared" si="8"/>
        <v>0</v>
      </c>
    </row>
    <row r="136" spans="1:10" ht="26.25" customHeight="1">
      <c r="A136" s="29" t="s">
        <v>27</v>
      </c>
      <c r="B136" s="32" t="s">
        <v>28</v>
      </c>
      <c r="C136" s="31" t="s">
        <v>68</v>
      </c>
      <c r="D136" s="31" t="s">
        <v>68</v>
      </c>
      <c r="E136" s="32" t="s">
        <v>71</v>
      </c>
      <c r="F136" s="32" t="s">
        <v>29</v>
      </c>
      <c r="G136" s="33">
        <f>SUM(H136:J136)</f>
        <v>5</v>
      </c>
      <c r="H136" s="135">
        <v>5</v>
      </c>
      <c r="I136" s="142"/>
      <c r="J136" s="182"/>
    </row>
    <row r="137" spans="1:10" s="69" customFormat="1" ht="15.75">
      <c r="A137" s="58" t="s">
        <v>88</v>
      </c>
      <c r="B137" s="15" t="s">
        <v>28</v>
      </c>
      <c r="C137" s="13" t="s">
        <v>89</v>
      </c>
      <c r="D137" s="13"/>
      <c r="E137" s="15"/>
      <c r="F137" s="15"/>
      <c r="G137" s="16">
        <f>G138</f>
        <v>500</v>
      </c>
      <c r="H137" s="128">
        <f>H138</f>
        <v>500</v>
      </c>
      <c r="I137" s="137">
        <f>I138</f>
        <v>0</v>
      </c>
      <c r="J137" s="176">
        <f>J138</f>
        <v>0</v>
      </c>
    </row>
    <row r="138" spans="1:10" s="59" customFormat="1" ht="12.75">
      <c r="A138" s="70" t="s">
        <v>90</v>
      </c>
      <c r="B138" s="20" t="s">
        <v>28</v>
      </c>
      <c r="C138" s="19" t="s">
        <v>89</v>
      </c>
      <c r="D138" s="19" t="s">
        <v>13</v>
      </c>
      <c r="E138" s="20"/>
      <c r="F138" s="20"/>
      <c r="G138" s="21">
        <f>G139+G141</f>
        <v>500</v>
      </c>
      <c r="H138" s="129">
        <f>H139+H141</f>
        <v>500</v>
      </c>
      <c r="I138" s="138">
        <f>I139+I141</f>
        <v>0</v>
      </c>
      <c r="J138" s="177">
        <f>J139+J141</f>
        <v>0</v>
      </c>
    </row>
    <row r="139" spans="1:10" s="28" customFormat="1" ht="25.5">
      <c r="A139" s="38" t="s">
        <v>209</v>
      </c>
      <c r="B139" s="26" t="s">
        <v>28</v>
      </c>
      <c r="C139" s="25" t="s">
        <v>89</v>
      </c>
      <c r="D139" s="25" t="s">
        <v>13</v>
      </c>
      <c r="E139" s="26" t="s">
        <v>91</v>
      </c>
      <c r="F139" s="26"/>
      <c r="G139" s="56">
        <f>G140</f>
        <v>500</v>
      </c>
      <c r="H139" s="134">
        <f>H140</f>
        <v>500</v>
      </c>
      <c r="I139" s="142">
        <f>I140</f>
        <v>0</v>
      </c>
      <c r="J139" s="182">
        <f>J140</f>
        <v>0</v>
      </c>
    </row>
    <row r="140" spans="1:10" s="34" customFormat="1" ht="12.75">
      <c r="A140" s="36" t="s">
        <v>39</v>
      </c>
      <c r="B140" s="32" t="s">
        <v>28</v>
      </c>
      <c r="C140" s="31" t="s">
        <v>89</v>
      </c>
      <c r="D140" s="31" t="s">
        <v>13</v>
      </c>
      <c r="E140" s="32" t="s">
        <v>91</v>
      </c>
      <c r="F140" s="32" t="s">
        <v>40</v>
      </c>
      <c r="G140" s="33">
        <f>SUM(H140:J140)</f>
        <v>500</v>
      </c>
      <c r="H140" s="135">
        <v>500</v>
      </c>
      <c r="I140" s="166"/>
      <c r="J140" s="182"/>
    </row>
    <row r="141" spans="1:10" s="28" customFormat="1" ht="76.5" hidden="1">
      <c r="A141" s="38" t="s">
        <v>134</v>
      </c>
      <c r="B141" s="26" t="s">
        <v>28</v>
      </c>
      <c r="C141" s="25" t="s">
        <v>89</v>
      </c>
      <c r="D141" s="25" t="s">
        <v>13</v>
      </c>
      <c r="E141" s="26" t="s">
        <v>92</v>
      </c>
      <c r="F141" s="26"/>
      <c r="G141" s="56">
        <f>G142</f>
        <v>0</v>
      </c>
      <c r="H141" s="134">
        <f>H142</f>
        <v>0</v>
      </c>
      <c r="I141" s="142">
        <f>I142</f>
        <v>0</v>
      </c>
      <c r="J141" s="182">
        <f>J142</f>
        <v>0</v>
      </c>
    </row>
    <row r="142" spans="1:10" s="34" customFormat="1" ht="12.75" hidden="1">
      <c r="A142" s="36" t="s">
        <v>39</v>
      </c>
      <c r="B142" s="32" t="s">
        <v>28</v>
      </c>
      <c r="C142" s="31" t="s">
        <v>89</v>
      </c>
      <c r="D142" s="31" t="s">
        <v>13</v>
      </c>
      <c r="E142" s="32" t="s">
        <v>92</v>
      </c>
      <c r="F142" s="32" t="s">
        <v>40</v>
      </c>
      <c r="G142" s="33">
        <f>SUM(H142:J142)</f>
        <v>0</v>
      </c>
      <c r="H142" s="135"/>
      <c r="I142" s="142"/>
      <c r="J142" s="182"/>
    </row>
    <row r="143" spans="1:10" ht="15.75">
      <c r="A143" s="51" t="s">
        <v>93</v>
      </c>
      <c r="B143" s="15" t="s">
        <v>28</v>
      </c>
      <c r="C143" s="13" t="s">
        <v>53</v>
      </c>
      <c r="D143" s="13"/>
      <c r="E143" s="15"/>
      <c r="F143" s="15"/>
      <c r="G143" s="16">
        <f>SUM(G145)</f>
        <v>109</v>
      </c>
      <c r="H143" s="128">
        <f>SUM(H145)</f>
        <v>109</v>
      </c>
      <c r="I143" s="137">
        <f>SUM(I145)</f>
        <v>0</v>
      </c>
      <c r="J143" s="176">
        <f>SUM(J145)</f>
        <v>0</v>
      </c>
    </row>
    <row r="144" spans="1:10" ht="12.75">
      <c r="A144" s="37" t="s">
        <v>94</v>
      </c>
      <c r="B144" s="20" t="s">
        <v>28</v>
      </c>
      <c r="C144" s="19" t="s">
        <v>53</v>
      </c>
      <c r="D144" s="19" t="s">
        <v>13</v>
      </c>
      <c r="E144" s="20"/>
      <c r="F144" s="20"/>
      <c r="G144" s="21">
        <f>SUM(G145)</f>
        <v>109</v>
      </c>
      <c r="H144" s="129">
        <f>SUM(H145)</f>
        <v>109</v>
      </c>
      <c r="I144" s="138">
        <f>SUM(I145)</f>
        <v>0</v>
      </c>
      <c r="J144" s="177">
        <f>SUM(J145)</f>
        <v>0</v>
      </c>
    </row>
    <row r="145" spans="1:10" s="28" customFormat="1" ht="25.5">
      <c r="A145" s="23" t="s">
        <v>210</v>
      </c>
      <c r="B145" s="26" t="s">
        <v>28</v>
      </c>
      <c r="C145" s="25" t="s">
        <v>53</v>
      </c>
      <c r="D145" s="25" t="s">
        <v>13</v>
      </c>
      <c r="E145" s="26" t="s">
        <v>95</v>
      </c>
      <c r="F145" s="26"/>
      <c r="G145" s="56">
        <f>G146</f>
        <v>109</v>
      </c>
      <c r="H145" s="134">
        <f>H146</f>
        <v>109</v>
      </c>
      <c r="I145" s="142">
        <f>I146</f>
        <v>0</v>
      </c>
      <c r="J145" s="182">
        <f>J146</f>
        <v>0</v>
      </c>
    </row>
    <row r="146" spans="1:10" s="34" customFormat="1" ht="12.75">
      <c r="A146" s="36" t="s">
        <v>34</v>
      </c>
      <c r="B146" s="32" t="s">
        <v>28</v>
      </c>
      <c r="C146" s="31" t="s">
        <v>53</v>
      </c>
      <c r="D146" s="31" t="s">
        <v>13</v>
      </c>
      <c r="E146" s="32" t="s">
        <v>95</v>
      </c>
      <c r="F146" s="32" t="s">
        <v>35</v>
      </c>
      <c r="G146" s="33">
        <f>SUM(H146:J146)</f>
        <v>109</v>
      </c>
      <c r="H146" s="135">
        <v>109</v>
      </c>
      <c r="I146" s="142"/>
      <c r="J146" s="182"/>
    </row>
    <row r="147" spans="1:10" ht="15.75">
      <c r="A147" s="260" t="s">
        <v>96</v>
      </c>
      <c r="B147" s="260"/>
      <c r="C147" s="260"/>
      <c r="D147" s="260"/>
      <c r="E147" s="260"/>
      <c r="F147" s="260"/>
      <c r="G147" s="240">
        <f>SUM(G21+G61+G66+G90+G143+G70+G137)</f>
        <v>33329.1</v>
      </c>
      <c r="H147" s="136">
        <f>SUM(H21+H61+H66+H90+H143+H70+H137)</f>
        <v>33329.1</v>
      </c>
      <c r="I147" s="136">
        <f>SUM(I21+I61+I66+I90+I143+I70+I137)</f>
        <v>0</v>
      </c>
      <c r="J147" s="136">
        <f>SUM(J21+J61+J66+J90+J143+J70+J137)</f>
        <v>0</v>
      </c>
    </row>
  </sheetData>
  <sheetProtection selectLockedCells="1" selectUnlockedCells="1"/>
  <mergeCells count="17">
    <mergeCell ref="A1:G1"/>
    <mergeCell ref="A2:G2"/>
    <mergeCell ref="A3:G3"/>
    <mergeCell ref="A4:G4"/>
    <mergeCell ref="A5:G5"/>
    <mergeCell ref="A10:G10"/>
    <mergeCell ref="A6:G6"/>
    <mergeCell ref="A147:F147"/>
    <mergeCell ref="A13:G13"/>
    <mergeCell ref="A7:G7"/>
    <mergeCell ref="A8:G8"/>
    <mergeCell ref="A9:G9"/>
    <mergeCell ref="A16:G16"/>
    <mergeCell ref="A17:G17"/>
    <mergeCell ref="A14:G14"/>
    <mergeCell ref="A11:G11"/>
    <mergeCell ref="A12:G12"/>
  </mergeCells>
  <printOptions/>
  <pageMargins left="0.7479166666666667" right="0.1701388888888889" top="0.1597222222222222" bottom="0.35" header="0.5118055555555555" footer="0.2"/>
  <pageSetup fitToHeight="3" fitToWidth="1" horizontalDpi="600" verticalDpi="600" orientation="portrait" paperSize="9" scale="7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" max="16384" width="9.125" style="1" customWidth="1"/>
  </cols>
  <sheetData>
    <row r="1" spans="1:8" ht="15" customHeight="1">
      <c r="A1" s="261" t="s">
        <v>101</v>
      </c>
      <c r="B1" s="265"/>
      <c r="C1" s="265"/>
      <c r="D1" s="265"/>
      <c r="E1" s="265"/>
      <c r="F1" s="265"/>
      <c r="G1" s="71"/>
      <c r="H1"/>
    </row>
    <row r="2" spans="1:8" ht="14.25" customHeight="1">
      <c r="A2" s="261" t="s">
        <v>97</v>
      </c>
      <c r="B2" s="265"/>
      <c r="C2" s="265"/>
      <c r="D2" s="265"/>
      <c r="E2" s="265"/>
      <c r="F2" s="265"/>
      <c r="G2" s="71"/>
      <c r="H2"/>
    </row>
    <row r="3" spans="1:8" ht="14.25" customHeight="1">
      <c r="A3" s="261" t="s">
        <v>1</v>
      </c>
      <c r="B3" s="265"/>
      <c r="C3" s="265"/>
      <c r="D3" s="265"/>
      <c r="E3" s="265"/>
      <c r="F3" s="265"/>
      <c r="G3" s="71"/>
      <c r="H3"/>
    </row>
    <row r="4" spans="1:8" ht="14.25" customHeight="1">
      <c r="A4" s="261" t="s">
        <v>233</v>
      </c>
      <c r="B4" s="265"/>
      <c r="C4" s="265"/>
      <c r="D4" s="265"/>
      <c r="E4" s="265"/>
      <c r="F4" s="265"/>
      <c r="G4" s="71"/>
      <c r="H4"/>
    </row>
    <row r="5" spans="1:8" ht="14.25" customHeight="1" hidden="1">
      <c r="A5" s="261" t="s">
        <v>98</v>
      </c>
      <c r="B5" s="265"/>
      <c r="C5" s="265"/>
      <c r="D5" s="265"/>
      <c r="E5" s="265"/>
      <c r="F5" s="265"/>
      <c r="G5" s="71"/>
      <c r="H5"/>
    </row>
    <row r="6" spans="1:8" ht="14.25" customHeight="1" hidden="1">
      <c r="A6" s="261" t="s">
        <v>99</v>
      </c>
      <c r="B6" s="265"/>
      <c r="C6" s="265"/>
      <c r="D6" s="265"/>
      <c r="E6" s="265"/>
      <c r="F6" s="265"/>
      <c r="G6" s="71"/>
      <c r="H6"/>
    </row>
    <row r="7" spans="1:8" ht="14.25" customHeight="1" hidden="1">
      <c r="A7" s="261" t="s">
        <v>1</v>
      </c>
      <c r="B7" s="265"/>
      <c r="C7" s="265"/>
      <c r="D7" s="265"/>
      <c r="E7" s="265"/>
      <c r="F7" s="265"/>
      <c r="G7" s="71"/>
      <c r="H7"/>
    </row>
    <row r="8" spans="1:8" ht="14.25" customHeight="1">
      <c r="A8" s="261" t="s">
        <v>100</v>
      </c>
      <c r="B8" s="265"/>
      <c r="C8" s="265"/>
      <c r="D8" s="265"/>
      <c r="E8" s="265"/>
      <c r="F8" s="265"/>
      <c r="G8" s="71"/>
      <c r="H8"/>
    </row>
    <row r="9" spans="1:8" ht="14.25" customHeight="1">
      <c r="A9" s="261" t="s">
        <v>176</v>
      </c>
      <c r="B9" s="265"/>
      <c r="C9" s="265"/>
      <c r="D9" s="265"/>
      <c r="E9" s="265"/>
      <c r="F9" s="265"/>
      <c r="G9" s="71"/>
      <c r="H9"/>
    </row>
    <row r="10" spans="1:8" ht="14.25" customHeight="1">
      <c r="A10" s="261" t="s">
        <v>177</v>
      </c>
      <c r="B10" s="265"/>
      <c r="C10" s="265"/>
      <c r="D10" s="265"/>
      <c r="E10" s="265"/>
      <c r="F10" s="265"/>
      <c r="G10" s="71"/>
      <c r="H10"/>
    </row>
    <row r="11" spans="1:8" ht="14.25" customHeight="1" hidden="1">
      <c r="A11" s="261" t="s">
        <v>143</v>
      </c>
      <c r="B11" s="265"/>
      <c r="C11" s="265"/>
      <c r="D11" s="265"/>
      <c r="E11" s="265"/>
      <c r="F11" s="265"/>
      <c r="G11" s="71"/>
      <c r="H11"/>
    </row>
    <row r="12" spans="1:8" ht="14.25" customHeight="1" hidden="1">
      <c r="A12" s="261" t="s">
        <v>144</v>
      </c>
      <c r="B12" s="261"/>
      <c r="C12" s="261"/>
      <c r="D12" s="261"/>
      <c r="E12" s="261"/>
      <c r="F12" s="261"/>
      <c r="G12" s="71"/>
      <c r="H12"/>
    </row>
    <row r="13" spans="1:8" ht="14.25" customHeight="1" hidden="1">
      <c r="A13" s="261" t="s">
        <v>173</v>
      </c>
      <c r="B13" s="261"/>
      <c r="C13" s="261"/>
      <c r="D13" s="261"/>
      <c r="E13" s="261"/>
      <c r="F13" s="261"/>
      <c r="G13" s="73"/>
      <c r="H13"/>
    </row>
    <row r="14" spans="1:8" ht="14.25" customHeight="1" hidden="1">
      <c r="A14" s="261" t="s">
        <v>137</v>
      </c>
      <c r="B14" s="261"/>
      <c r="C14" s="261"/>
      <c r="D14" s="261"/>
      <c r="E14" s="261"/>
      <c r="F14" s="261"/>
      <c r="G14" s="73"/>
      <c r="H14"/>
    </row>
    <row r="15" spans="1:6" ht="15">
      <c r="A15" s="74"/>
      <c r="B15" s="74"/>
      <c r="C15" s="74"/>
      <c r="D15" s="74"/>
      <c r="E15" s="74"/>
      <c r="F15" s="74"/>
    </row>
    <row r="16" spans="1:6" ht="15.75">
      <c r="A16" s="267" t="s">
        <v>102</v>
      </c>
      <c r="B16" s="267"/>
      <c r="C16" s="267"/>
      <c r="D16" s="267"/>
      <c r="E16" s="267"/>
      <c r="F16" s="267"/>
    </row>
    <row r="17" spans="1:6" ht="12.75" customHeight="1">
      <c r="A17" s="267" t="s">
        <v>103</v>
      </c>
      <c r="B17" s="267"/>
      <c r="C17" s="267"/>
      <c r="D17" s="267"/>
      <c r="E17" s="267"/>
      <c r="F17" s="267"/>
    </row>
    <row r="18" spans="1:6" ht="12.75" customHeight="1">
      <c r="A18" s="267" t="s">
        <v>213</v>
      </c>
      <c r="B18" s="267"/>
      <c r="C18" s="267"/>
      <c r="D18" s="267"/>
      <c r="E18" s="267"/>
      <c r="F18" s="267"/>
    </row>
    <row r="19" spans="1:5" ht="12.75" customHeight="1">
      <c r="A19" s="75"/>
      <c r="B19" s="75"/>
      <c r="C19" s="75"/>
      <c r="D19" s="75"/>
      <c r="E19" s="75"/>
    </row>
    <row r="20" spans="5:6" ht="12.75">
      <c r="E20" s="4"/>
      <c r="F20" s="4" t="s">
        <v>3</v>
      </c>
    </row>
    <row r="21" spans="1:6" ht="17.25" customHeight="1">
      <c r="A21" s="5" t="s">
        <v>4</v>
      </c>
      <c r="B21" s="5" t="s">
        <v>104</v>
      </c>
      <c r="C21" s="6" t="s">
        <v>7</v>
      </c>
      <c r="D21" s="5" t="s">
        <v>8</v>
      </c>
      <c r="E21" s="5" t="s">
        <v>9</v>
      </c>
      <c r="F21" s="5" t="s">
        <v>10</v>
      </c>
    </row>
    <row r="22" spans="1:6" ht="36">
      <c r="A22" s="7" t="s">
        <v>11</v>
      </c>
      <c r="B22" s="9"/>
      <c r="C22" s="9"/>
      <c r="D22" s="8"/>
      <c r="E22" s="8"/>
      <c r="F22" s="10">
        <f>SUM(B147)</f>
        <v>33329.1</v>
      </c>
    </row>
    <row r="23" spans="1:6" ht="15.75">
      <c r="A23" s="11" t="s">
        <v>12</v>
      </c>
      <c r="B23" s="13" t="s">
        <v>13</v>
      </c>
      <c r="C23" s="14"/>
      <c r="D23" s="15"/>
      <c r="E23" s="15"/>
      <c r="F23" s="16">
        <f>SUM(F32+F42+F53+F27)+F45+F48</f>
        <v>5480.4</v>
      </c>
    </row>
    <row r="24" spans="1:6" s="22" customFormat="1" ht="31.5" customHeight="1" hidden="1">
      <c r="A24" s="17" t="s">
        <v>14</v>
      </c>
      <c r="B24" s="19" t="s">
        <v>13</v>
      </c>
      <c r="C24" s="19" t="s">
        <v>15</v>
      </c>
      <c r="D24" s="20"/>
      <c r="E24" s="20"/>
      <c r="F24" s="21">
        <f>SUM(F25)</f>
        <v>0</v>
      </c>
    </row>
    <row r="25" spans="1:6" s="28" customFormat="1" ht="49.5" customHeight="1" hidden="1">
      <c r="A25" s="23" t="s">
        <v>16</v>
      </c>
      <c r="B25" s="25" t="s">
        <v>13</v>
      </c>
      <c r="C25" s="25" t="s">
        <v>15</v>
      </c>
      <c r="D25" s="26" t="s">
        <v>17</v>
      </c>
      <c r="E25" s="26"/>
      <c r="F25" s="27">
        <f>F26</f>
        <v>0</v>
      </c>
    </row>
    <row r="26" spans="1:6" s="34" customFormat="1" ht="51.75" customHeight="1" hidden="1">
      <c r="A26" s="29" t="s">
        <v>18</v>
      </c>
      <c r="B26" s="31" t="s">
        <v>13</v>
      </c>
      <c r="C26" s="31" t="s">
        <v>15</v>
      </c>
      <c r="D26" s="32" t="s">
        <v>17</v>
      </c>
      <c r="E26" s="32" t="s">
        <v>19</v>
      </c>
      <c r="F26" s="33"/>
    </row>
    <row r="27" spans="1:6" s="22" customFormat="1" ht="39.75" customHeight="1">
      <c r="A27" s="17" t="s">
        <v>20</v>
      </c>
      <c r="B27" s="19" t="s">
        <v>13</v>
      </c>
      <c r="C27" s="19" t="s">
        <v>21</v>
      </c>
      <c r="D27" s="20"/>
      <c r="E27" s="20"/>
      <c r="F27" s="21">
        <f>SUM(F28)+F30</f>
        <v>17.4</v>
      </c>
    </row>
    <row r="28" spans="1:6" s="28" customFormat="1" ht="38.25">
      <c r="A28" s="35" t="s">
        <v>188</v>
      </c>
      <c r="B28" s="25" t="s">
        <v>13</v>
      </c>
      <c r="C28" s="25" t="s">
        <v>21</v>
      </c>
      <c r="D28" s="26" t="s">
        <v>22</v>
      </c>
      <c r="E28" s="26"/>
      <c r="F28" s="27">
        <f>F29</f>
        <v>1.8</v>
      </c>
    </row>
    <row r="29" spans="1:6" s="28" customFormat="1" ht="51.75" customHeight="1">
      <c r="A29" s="29" t="s">
        <v>18</v>
      </c>
      <c r="B29" s="31" t="s">
        <v>13</v>
      </c>
      <c r="C29" s="31" t="s">
        <v>21</v>
      </c>
      <c r="D29" s="32" t="s">
        <v>22</v>
      </c>
      <c r="E29" s="32" t="s">
        <v>19</v>
      </c>
      <c r="F29" s="33">
        <f>SUM('№ 5'!G27)</f>
        <v>1.8</v>
      </c>
    </row>
    <row r="30" spans="1:6" s="28" customFormat="1" ht="49.5" customHeight="1">
      <c r="A30" s="35" t="s">
        <v>189</v>
      </c>
      <c r="B30" s="25" t="s">
        <v>13</v>
      </c>
      <c r="C30" s="25" t="s">
        <v>21</v>
      </c>
      <c r="D30" s="26" t="s">
        <v>23</v>
      </c>
      <c r="E30" s="26"/>
      <c r="F30" s="27">
        <f>F31</f>
        <v>15.6</v>
      </c>
    </row>
    <row r="31" spans="1:6" s="28" customFormat="1" ht="51" customHeight="1">
      <c r="A31" s="29" t="s">
        <v>18</v>
      </c>
      <c r="B31" s="31" t="s">
        <v>13</v>
      </c>
      <c r="C31" s="31" t="s">
        <v>21</v>
      </c>
      <c r="D31" s="32" t="s">
        <v>23</v>
      </c>
      <c r="E31" s="32" t="s">
        <v>19</v>
      </c>
      <c r="F31" s="33">
        <f>SUM('№ 5'!G29)</f>
        <v>15.6</v>
      </c>
    </row>
    <row r="32" spans="1:6" ht="38.25">
      <c r="A32" s="17" t="s">
        <v>24</v>
      </c>
      <c r="B32" s="19" t="s">
        <v>13</v>
      </c>
      <c r="C32" s="19" t="s">
        <v>25</v>
      </c>
      <c r="D32" s="20"/>
      <c r="E32" s="20"/>
      <c r="F32" s="21">
        <f>F33+F38+F40</f>
        <v>4766</v>
      </c>
    </row>
    <row r="33" spans="1:6" ht="38.25">
      <c r="A33" s="35" t="s">
        <v>190</v>
      </c>
      <c r="B33" s="25" t="s">
        <v>13</v>
      </c>
      <c r="C33" s="25" t="s">
        <v>25</v>
      </c>
      <c r="D33" s="26" t="s">
        <v>26</v>
      </c>
      <c r="E33" s="26"/>
      <c r="F33" s="27">
        <f>F34+F35+F36+F37</f>
        <v>4026.6</v>
      </c>
    </row>
    <row r="34" spans="1:6" s="34" customFormat="1" ht="51">
      <c r="A34" s="29" t="s">
        <v>18</v>
      </c>
      <c r="B34" s="31" t="s">
        <v>13</v>
      </c>
      <c r="C34" s="31" t="s">
        <v>25</v>
      </c>
      <c r="D34" s="32" t="s">
        <v>26</v>
      </c>
      <c r="E34" s="32" t="s">
        <v>19</v>
      </c>
      <c r="F34" s="33">
        <f>SUM('№ 5'!G32)</f>
        <v>2771.6</v>
      </c>
    </row>
    <row r="35" spans="1:6" s="34" customFormat="1" ht="25.5">
      <c r="A35" s="29" t="s">
        <v>27</v>
      </c>
      <c r="B35" s="31" t="s">
        <v>13</v>
      </c>
      <c r="C35" s="31" t="s">
        <v>25</v>
      </c>
      <c r="D35" s="32" t="s">
        <v>26</v>
      </c>
      <c r="E35" s="32" t="s">
        <v>29</v>
      </c>
      <c r="F35" s="33">
        <f>SUM('№ 5'!G33)</f>
        <v>1155</v>
      </c>
    </row>
    <row r="36" spans="1:6" s="34" customFormat="1" ht="12.75" hidden="1">
      <c r="A36" s="36" t="s">
        <v>34</v>
      </c>
      <c r="B36" s="31" t="s">
        <v>13</v>
      </c>
      <c r="C36" s="31" t="s">
        <v>25</v>
      </c>
      <c r="D36" s="32" t="s">
        <v>26</v>
      </c>
      <c r="E36" s="32" t="s">
        <v>35</v>
      </c>
      <c r="F36" s="33">
        <f>SUM('№ 5'!G34)</f>
        <v>0</v>
      </c>
    </row>
    <row r="37" spans="1:6" s="34" customFormat="1" ht="12.75">
      <c r="A37" s="36" t="s">
        <v>30</v>
      </c>
      <c r="B37" s="31" t="s">
        <v>13</v>
      </c>
      <c r="C37" s="31" t="s">
        <v>25</v>
      </c>
      <c r="D37" s="32" t="s">
        <v>26</v>
      </c>
      <c r="E37" s="32" t="s">
        <v>28</v>
      </c>
      <c r="F37" s="33">
        <f>SUM('№ 5'!G35)</f>
        <v>100</v>
      </c>
    </row>
    <row r="38" spans="1:6" ht="47.25" customHeight="1">
      <c r="A38" s="35" t="s">
        <v>191</v>
      </c>
      <c r="B38" s="25" t="s">
        <v>13</v>
      </c>
      <c r="C38" s="25" t="s">
        <v>25</v>
      </c>
      <c r="D38" s="26" t="s">
        <v>31</v>
      </c>
      <c r="E38" s="26"/>
      <c r="F38" s="27">
        <f>F39</f>
        <v>739.4</v>
      </c>
    </row>
    <row r="39" spans="1:6" ht="24.75" customHeight="1">
      <c r="A39" s="29" t="s">
        <v>18</v>
      </c>
      <c r="B39" s="31" t="s">
        <v>13</v>
      </c>
      <c r="C39" s="31" t="s">
        <v>25</v>
      </c>
      <c r="D39" s="32" t="s">
        <v>31</v>
      </c>
      <c r="E39" s="32" t="s">
        <v>19</v>
      </c>
      <c r="F39" s="33">
        <f>SUM('№ 5'!G37)</f>
        <v>739.4</v>
      </c>
    </row>
    <row r="40" spans="1:6" s="28" customFormat="1" ht="51" hidden="1">
      <c r="A40" s="35" t="s">
        <v>32</v>
      </c>
      <c r="B40" s="25" t="s">
        <v>13</v>
      </c>
      <c r="C40" s="25" t="s">
        <v>25</v>
      </c>
      <c r="D40" s="26" t="s">
        <v>33</v>
      </c>
      <c r="E40" s="26"/>
      <c r="F40" s="27">
        <f>F41</f>
        <v>0</v>
      </c>
    </row>
    <row r="41" spans="1:6" s="34" customFormat="1" ht="12.75" hidden="1">
      <c r="A41" s="36" t="s">
        <v>34</v>
      </c>
      <c r="B41" s="31" t="s">
        <v>13</v>
      </c>
      <c r="C41" s="31" t="s">
        <v>25</v>
      </c>
      <c r="D41" s="32" t="s">
        <v>33</v>
      </c>
      <c r="E41" s="32" t="s">
        <v>35</v>
      </c>
      <c r="F41" s="33">
        <f>SUM('№ 5'!G39)</f>
        <v>0</v>
      </c>
    </row>
    <row r="42" spans="1:6" ht="26.25" customHeight="1">
      <c r="A42" s="37" t="s">
        <v>36</v>
      </c>
      <c r="B42" s="19" t="s">
        <v>13</v>
      </c>
      <c r="C42" s="19" t="s">
        <v>37</v>
      </c>
      <c r="D42" s="20"/>
      <c r="E42" s="20"/>
      <c r="F42" s="21">
        <f>F43</f>
        <v>197</v>
      </c>
    </row>
    <row r="43" spans="1:6" ht="25.5">
      <c r="A43" s="38" t="s">
        <v>192</v>
      </c>
      <c r="B43" s="25" t="s">
        <v>13</v>
      </c>
      <c r="C43" s="25" t="s">
        <v>37</v>
      </c>
      <c r="D43" s="26" t="s">
        <v>38</v>
      </c>
      <c r="E43" s="26"/>
      <c r="F43" s="27">
        <f>F44</f>
        <v>197</v>
      </c>
    </row>
    <row r="44" spans="1:6" s="34" customFormat="1" ht="15" customHeight="1">
      <c r="A44" s="36" t="s">
        <v>39</v>
      </c>
      <c r="B44" s="31" t="s">
        <v>13</v>
      </c>
      <c r="C44" s="31" t="s">
        <v>37</v>
      </c>
      <c r="D44" s="32" t="s">
        <v>105</v>
      </c>
      <c r="E44" s="32" t="s">
        <v>40</v>
      </c>
      <c r="F44" s="33">
        <f>SUM('№ 5'!G42)</f>
        <v>197</v>
      </c>
    </row>
    <row r="45" spans="1:6" s="34" customFormat="1" ht="12.75">
      <c r="A45" s="37" t="s">
        <v>106</v>
      </c>
      <c r="B45" s="19" t="s">
        <v>13</v>
      </c>
      <c r="C45" s="19" t="s">
        <v>44</v>
      </c>
      <c r="D45" s="20"/>
      <c r="E45" s="20"/>
      <c r="F45" s="21">
        <f>F46</f>
        <v>400</v>
      </c>
    </row>
    <row r="46" spans="1:6" s="34" customFormat="1" ht="16.5" customHeight="1">
      <c r="A46" s="35" t="s">
        <v>193</v>
      </c>
      <c r="B46" s="25" t="s">
        <v>13</v>
      </c>
      <c r="C46" s="25" t="s">
        <v>44</v>
      </c>
      <c r="D46" s="26" t="s">
        <v>33</v>
      </c>
      <c r="E46" s="26"/>
      <c r="F46" s="27">
        <f>F47</f>
        <v>400</v>
      </c>
    </row>
    <row r="47" spans="1:6" s="34" customFormat="1" ht="12.75">
      <c r="A47" s="36" t="s">
        <v>30</v>
      </c>
      <c r="B47" s="31" t="s">
        <v>13</v>
      </c>
      <c r="C47" s="31" t="s">
        <v>44</v>
      </c>
      <c r="D47" s="32" t="s">
        <v>33</v>
      </c>
      <c r="E47" s="32" t="s">
        <v>28</v>
      </c>
      <c r="F47" s="33">
        <f>SUM('№ 5'!G50)</f>
        <v>400</v>
      </c>
    </row>
    <row r="48" spans="1:6" s="34" customFormat="1" ht="12.75" hidden="1">
      <c r="A48" s="37" t="s">
        <v>41</v>
      </c>
      <c r="B48" s="235" t="s">
        <v>13</v>
      </c>
      <c r="C48" s="235" t="s">
        <v>42</v>
      </c>
      <c r="D48" s="167"/>
      <c r="E48" s="167"/>
      <c r="F48" s="237">
        <f>SUM(F49+F51)</f>
        <v>0</v>
      </c>
    </row>
    <row r="49" spans="1:6" s="34" customFormat="1" ht="51" hidden="1">
      <c r="A49" s="38" t="s">
        <v>174</v>
      </c>
      <c r="B49" s="25" t="s">
        <v>13</v>
      </c>
      <c r="C49" s="25" t="s">
        <v>42</v>
      </c>
      <c r="D49" s="26" t="s">
        <v>175</v>
      </c>
      <c r="E49" s="26"/>
      <c r="F49" s="236">
        <f>SUM(F50)</f>
        <v>0</v>
      </c>
    </row>
    <row r="50" spans="1:6" s="34" customFormat="1" ht="25.5" hidden="1">
      <c r="A50" s="29" t="s">
        <v>27</v>
      </c>
      <c r="B50" s="31" t="s">
        <v>13</v>
      </c>
      <c r="C50" s="31" t="s">
        <v>42</v>
      </c>
      <c r="D50" s="32" t="s">
        <v>175</v>
      </c>
      <c r="E50" s="32" t="s">
        <v>28</v>
      </c>
      <c r="F50" s="236">
        <f>SUM('№ 5'!G45)</f>
        <v>0</v>
      </c>
    </row>
    <row r="51" spans="1:6" s="34" customFormat="1" ht="54" customHeight="1" hidden="1">
      <c r="A51" s="38" t="s">
        <v>136</v>
      </c>
      <c r="B51" s="25" t="s">
        <v>13</v>
      </c>
      <c r="C51" s="25" t="s">
        <v>42</v>
      </c>
      <c r="D51" s="26" t="s">
        <v>135</v>
      </c>
      <c r="E51" s="26"/>
      <c r="F51" s="27">
        <f>F52</f>
        <v>0</v>
      </c>
    </row>
    <row r="52" spans="1:6" s="34" customFormat="1" ht="25.5" hidden="1">
      <c r="A52" s="29" t="s">
        <v>27</v>
      </c>
      <c r="B52" s="31" t="s">
        <v>13</v>
      </c>
      <c r="C52" s="31" t="s">
        <v>42</v>
      </c>
      <c r="D52" s="32" t="s">
        <v>135</v>
      </c>
      <c r="E52" s="32" t="s">
        <v>29</v>
      </c>
      <c r="F52" s="33">
        <f>SUM('№ 5'!G47)</f>
        <v>0</v>
      </c>
    </row>
    <row r="53" spans="1:7" s="39" customFormat="1" ht="12.75">
      <c r="A53" s="17" t="s">
        <v>45</v>
      </c>
      <c r="B53" s="19" t="s">
        <v>13</v>
      </c>
      <c r="C53" s="19" t="s">
        <v>46</v>
      </c>
      <c r="D53" s="20"/>
      <c r="E53" s="20"/>
      <c r="F53" s="21">
        <f>F54+F57+F59+F61</f>
        <v>100</v>
      </c>
      <c r="G53"/>
    </row>
    <row r="54" spans="1:7" s="39" customFormat="1" ht="38.25" hidden="1">
      <c r="A54" s="35" t="s">
        <v>190</v>
      </c>
      <c r="B54" s="25" t="s">
        <v>13</v>
      </c>
      <c r="C54" s="25" t="s">
        <v>46</v>
      </c>
      <c r="D54" s="26" t="s">
        <v>26</v>
      </c>
      <c r="E54" s="26"/>
      <c r="F54" s="228">
        <f>SUM(F55:F56)</f>
        <v>0</v>
      </c>
      <c r="G54"/>
    </row>
    <row r="55" spans="1:7" s="39" customFormat="1" ht="25.5" hidden="1">
      <c r="A55" s="29" t="s">
        <v>27</v>
      </c>
      <c r="B55" s="31" t="s">
        <v>13</v>
      </c>
      <c r="C55" s="31" t="s">
        <v>46</v>
      </c>
      <c r="D55" s="32" t="s">
        <v>26</v>
      </c>
      <c r="E55" s="32" t="s">
        <v>29</v>
      </c>
      <c r="F55" s="231">
        <f>SUM('№ 5'!G53)</f>
        <v>0</v>
      </c>
      <c r="G55"/>
    </row>
    <row r="56" spans="1:7" s="39" customFormat="1" ht="12.75" hidden="1">
      <c r="A56" s="36" t="s">
        <v>34</v>
      </c>
      <c r="B56" s="31" t="s">
        <v>13</v>
      </c>
      <c r="C56" s="31" t="s">
        <v>46</v>
      </c>
      <c r="D56" s="32" t="s">
        <v>26</v>
      </c>
      <c r="E56" s="32" t="s">
        <v>35</v>
      </c>
      <c r="F56" s="231">
        <f>SUM('№ 5'!G54)</f>
        <v>0</v>
      </c>
      <c r="G56"/>
    </row>
    <row r="57" spans="1:7" s="41" customFormat="1" ht="29.25" customHeight="1">
      <c r="A57" s="44" t="s">
        <v>194</v>
      </c>
      <c r="B57" s="46" t="s">
        <v>13</v>
      </c>
      <c r="C57" s="46" t="s">
        <v>46</v>
      </c>
      <c r="D57" s="47" t="s">
        <v>47</v>
      </c>
      <c r="E57" s="47"/>
      <c r="F57" s="48">
        <f>F58</f>
        <v>100</v>
      </c>
      <c r="G57" s="40"/>
    </row>
    <row r="58" spans="1:7" s="43" customFormat="1" ht="25.5">
      <c r="A58" s="29" t="s">
        <v>27</v>
      </c>
      <c r="B58" s="31" t="s">
        <v>13</v>
      </c>
      <c r="C58" s="31" t="s">
        <v>46</v>
      </c>
      <c r="D58" s="32" t="s">
        <v>47</v>
      </c>
      <c r="E58" s="32" t="s">
        <v>29</v>
      </c>
      <c r="F58" s="50">
        <f>SUM('№ 5'!G56)</f>
        <v>100</v>
      </c>
      <c r="G58" s="42"/>
    </row>
    <row r="59" spans="1:7" s="43" customFormat="1" ht="102" hidden="1">
      <c r="A59" s="44" t="s">
        <v>166</v>
      </c>
      <c r="B59" s="46" t="s">
        <v>13</v>
      </c>
      <c r="C59" s="46" t="s">
        <v>46</v>
      </c>
      <c r="D59" s="26" t="s">
        <v>139</v>
      </c>
      <c r="E59" s="47"/>
      <c r="F59" s="148">
        <f>SUM(F60)</f>
        <v>0</v>
      </c>
      <c r="G59" s="42"/>
    </row>
    <row r="60" spans="1:7" s="43" customFormat="1" ht="51" hidden="1">
      <c r="A60" s="29" t="s">
        <v>18</v>
      </c>
      <c r="B60" s="31" t="s">
        <v>13</v>
      </c>
      <c r="C60" s="31" t="s">
        <v>46</v>
      </c>
      <c r="D60" s="32" t="s">
        <v>140</v>
      </c>
      <c r="E60" s="32" t="s">
        <v>19</v>
      </c>
      <c r="F60" s="50">
        <f>SUM('№ 5'!G60)</f>
        <v>0</v>
      </c>
      <c r="G60" s="42"/>
    </row>
    <row r="61" spans="1:7" s="43" customFormat="1" ht="51" hidden="1">
      <c r="A61" s="68" t="s">
        <v>141</v>
      </c>
      <c r="B61" s="46" t="s">
        <v>13</v>
      </c>
      <c r="C61" s="46" t="s">
        <v>46</v>
      </c>
      <c r="D61" s="47" t="s">
        <v>142</v>
      </c>
      <c r="E61" s="47"/>
      <c r="F61" s="148">
        <f>SUM(F62)</f>
        <v>0</v>
      </c>
      <c r="G61" s="42"/>
    </row>
    <row r="62" spans="1:7" s="43" customFormat="1" ht="25.5" hidden="1">
      <c r="A62" s="29" t="s">
        <v>27</v>
      </c>
      <c r="B62" s="31" t="s">
        <v>13</v>
      </c>
      <c r="C62" s="31" t="s">
        <v>46</v>
      </c>
      <c r="D62" s="32" t="s">
        <v>142</v>
      </c>
      <c r="E62" s="32" t="s">
        <v>29</v>
      </c>
      <c r="F62" s="50">
        <f>SUM('№ 5'!G58)</f>
        <v>0</v>
      </c>
      <c r="G62" s="42"/>
    </row>
    <row r="63" spans="1:6" ht="15.75">
      <c r="A63" s="51" t="s">
        <v>48</v>
      </c>
      <c r="B63" s="13" t="s">
        <v>15</v>
      </c>
      <c r="C63" s="14"/>
      <c r="D63" s="52"/>
      <c r="E63" s="52"/>
      <c r="F63" s="53">
        <f>SUM(F64)</f>
        <v>248.5</v>
      </c>
    </row>
    <row r="64" spans="1:6" ht="12.75">
      <c r="A64" s="17" t="s">
        <v>49</v>
      </c>
      <c r="B64" s="19" t="s">
        <v>15</v>
      </c>
      <c r="C64" s="19" t="s">
        <v>21</v>
      </c>
      <c r="D64" s="20"/>
      <c r="E64" s="20"/>
      <c r="F64" s="21">
        <f>SUM(F65)</f>
        <v>248.5</v>
      </c>
    </row>
    <row r="65" spans="1:6" ht="30" customHeight="1">
      <c r="A65" s="54" t="s">
        <v>195</v>
      </c>
      <c r="B65" s="25" t="s">
        <v>15</v>
      </c>
      <c r="C65" s="25" t="s">
        <v>21</v>
      </c>
      <c r="D65" s="26" t="s">
        <v>50</v>
      </c>
      <c r="E65" s="26"/>
      <c r="F65" s="56">
        <f>F66+F67</f>
        <v>248.5</v>
      </c>
    </row>
    <row r="66" spans="1:6" ht="51">
      <c r="A66" s="29" t="s">
        <v>18</v>
      </c>
      <c r="B66" s="31" t="s">
        <v>15</v>
      </c>
      <c r="C66" s="31" t="s">
        <v>21</v>
      </c>
      <c r="D66" s="32" t="s">
        <v>50</v>
      </c>
      <c r="E66" s="32" t="s">
        <v>19</v>
      </c>
      <c r="F66" s="50">
        <f>SUM('№ 5'!G64)</f>
        <v>195.7</v>
      </c>
    </row>
    <row r="67" spans="1:6" s="34" customFormat="1" ht="25.5">
      <c r="A67" s="29" t="s">
        <v>27</v>
      </c>
      <c r="B67" s="31" t="s">
        <v>15</v>
      </c>
      <c r="C67" s="31" t="s">
        <v>21</v>
      </c>
      <c r="D67" s="32" t="s">
        <v>50</v>
      </c>
      <c r="E67" s="32" t="s">
        <v>29</v>
      </c>
      <c r="F67" s="50">
        <f>SUM('№ 5'!G65)</f>
        <v>52.8</v>
      </c>
    </row>
    <row r="68" spans="1:6" ht="31.5">
      <c r="A68" s="51" t="s">
        <v>51</v>
      </c>
      <c r="B68" s="13" t="s">
        <v>21</v>
      </c>
      <c r="C68" s="14"/>
      <c r="D68" s="52"/>
      <c r="E68" s="52"/>
      <c r="F68" s="16">
        <f>SUM(F69)</f>
        <v>300</v>
      </c>
    </row>
    <row r="69" spans="1:6" ht="12.75">
      <c r="A69" s="37" t="s">
        <v>52</v>
      </c>
      <c r="B69" s="19" t="s">
        <v>21</v>
      </c>
      <c r="C69" s="20" t="s">
        <v>53</v>
      </c>
      <c r="D69" s="20"/>
      <c r="E69" s="20"/>
      <c r="F69" s="21">
        <f>F70</f>
        <v>300</v>
      </c>
    </row>
    <row r="70" spans="1:6" ht="31.5" customHeight="1">
      <c r="A70" s="35" t="s">
        <v>196</v>
      </c>
      <c r="B70" s="25" t="s">
        <v>21</v>
      </c>
      <c r="C70" s="26" t="s">
        <v>53</v>
      </c>
      <c r="D70" s="26" t="s">
        <v>153</v>
      </c>
      <c r="E70" s="26"/>
      <c r="F70" s="56">
        <f>F71</f>
        <v>300</v>
      </c>
    </row>
    <row r="71" spans="1:6" s="34" customFormat="1" ht="26.25" customHeight="1">
      <c r="A71" s="29" t="s">
        <v>27</v>
      </c>
      <c r="B71" s="31" t="s">
        <v>21</v>
      </c>
      <c r="C71" s="32" t="s">
        <v>53</v>
      </c>
      <c r="D71" s="32" t="s">
        <v>153</v>
      </c>
      <c r="E71" s="32" t="s">
        <v>29</v>
      </c>
      <c r="F71" s="50">
        <f>SUM('№ 5'!G69)</f>
        <v>300</v>
      </c>
    </row>
    <row r="72" spans="1:6" ht="15.75">
      <c r="A72" s="58" t="s">
        <v>56</v>
      </c>
      <c r="B72" s="13" t="s">
        <v>25</v>
      </c>
      <c r="C72" s="15"/>
      <c r="D72" s="15"/>
      <c r="E72" s="15"/>
      <c r="F72" s="16">
        <f>F76+F87+F73</f>
        <v>14579.6</v>
      </c>
    </row>
    <row r="73" spans="1:6" ht="12.75" hidden="1">
      <c r="A73" s="37" t="s">
        <v>145</v>
      </c>
      <c r="B73" s="19" t="s">
        <v>25</v>
      </c>
      <c r="C73" s="20" t="s">
        <v>68</v>
      </c>
      <c r="D73" s="20"/>
      <c r="E73" s="20"/>
      <c r="F73" s="232">
        <f>SUM(F74)</f>
        <v>130</v>
      </c>
    </row>
    <row r="74" spans="1:6" ht="63.75" hidden="1">
      <c r="A74" s="185" t="s">
        <v>146</v>
      </c>
      <c r="B74" s="25" t="s">
        <v>25</v>
      </c>
      <c r="C74" s="26" t="s">
        <v>68</v>
      </c>
      <c r="D74" s="186" t="s">
        <v>147</v>
      </c>
      <c r="E74" s="186"/>
      <c r="F74" s="233">
        <f>SUM(F75)</f>
        <v>130</v>
      </c>
    </row>
    <row r="75" spans="1:6" ht="25.5" hidden="1">
      <c r="A75" s="29" t="s">
        <v>27</v>
      </c>
      <c r="B75" s="31" t="s">
        <v>25</v>
      </c>
      <c r="C75" s="32" t="s">
        <v>68</v>
      </c>
      <c r="D75" s="188" t="s">
        <v>147</v>
      </c>
      <c r="E75" s="188" t="s">
        <v>29</v>
      </c>
      <c r="F75" s="33">
        <f>SUM('№ 5'!G73)</f>
        <v>130</v>
      </c>
    </row>
    <row r="76" spans="1:6" s="59" customFormat="1" ht="12.75">
      <c r="A76" s="37" t="s">
        <v>57</v>
      </c>
      <c r="B76" s="19" t="s">
        <v>25</v>
      </c>
      <c r="C76" s="20" t="s">
        <v>58</v>
      </c>
      <c r="D76" s="20"/>
      <c r="E76" s="20"/>
      <c r="F76" s="21">
        <f>F83+F85+F77+F79+F81</f>
        <v>14449.6</v>
      </c>
    </row>
    <row r="77" spans="1:6" s="59" customFormat="1" ht="38.25">
      <c r="A77" s="185" t="s">
        <v>198</v>
      </c>
      <c r="B77" s="25" t="s">
        <v>25</v>
      </c>
      <c r="C77" s="26" t="s">
        <v>58</v>
      </c>
      <c r="D77" s="186" t="s">
        <v>148</v>
      </c>
      <c r="E77" s="186"/>
      <c r="F77" s="233">
        <f>SUM(F78)</f>
        <v>2556</v>
      </c>
    </row>
    <row r="78" spans="1:6" s="59" customFormat="1" ht="25.5">
      <c r="A78" s="29" t="s">
        <v>27</v>
      </c>
      <c r="B78" s="31" t="s">
        <v>25</v>
      </c>
      <c r="C78" s="32" t="s">
        <v>58</v>
      </c>
      <c r="D78" s="188" t="s">
        <v>148</v>
      </c>
      <c r="E78" s="188" t="s">
        <v>29</v>
      </c>
      <c r="F78" s="234">
        <f>SUM('№ 5'!G76)</f>
        <v>2556</v>
      </c>
    </row>
    <row r="79" spans="1:6" s="59" customFormat="1" ht="51">
      <c r="A79" s="38" t="s">
        <v>199</v>
      </c>
      <c r="B79" s="199" t="s">
        <v>25</v>
      </c>
      <c r="C79" s="186" t="s">
        <v>58</v>
      </c>
      <c r="D79" s="186" t="s">
        <v>149</v>
      </c>
      <c r="E79" s="200"/>
      <c r="F79" s="228">
        <f>SUM(F80)</f>
        <v>2033.6</v>
      </c>
    </row>
    <row r="80" spans="1:6" s="59" customFormat="1" ht="25.5">
      <c r="A80" s="29" t="s">
        <v>27</v>
      </c>
      <c r="B80" s="202" t="s">
        <v>25</v>
      </c>
      <c r="C80" s="188" t="s">
        <v>58</v>
      </c>
      <c r="D80" s="188" t="s">
        <v>149</v>
      </c>
      <c r="E80" s="188" t="s">
        <v>29</v>
      </c>
      <c r="F80" s="227">
        <f>SUM('№ 5'!G78)</f>
        <v>2033.6</v>
      </c>
    </row>
    <row r="81" spans="1:6" s="59" customFormat="1" ht="51">
      <c r="A81" s="68" t="s">
        <v>200</v>
      </c>
      <c r="B81" s="199" t="s">
        <v>25</v>
      </c>
      <c r="C81" s="186" t="s">
        <v>58</v>
      </c>
      <c r="D81" s="186" t="s">
        <v>150</v>
      </c>
      <c r="E81" s="200"/>
      <c r="F81" s="228">
        <f>SUM(F82)</f>
        <v>9860</v>
      </c>
    </row>
    <row r="82" spans="1:6" s="59" customFormat="1" ht="25.5">
      <c r="A82" s="29" t="s">
        <v>27</v>
      </c>
      <c r="B82" s="202" t="s">
        <v>25</v>
      </c>
      <c r="C82" s="188" t="s">
        <v>58</v>
      </c>
      <c r="D82" s="188" t="s">
        <v>150</v>
      </c>
      <c r="E82" s="188" t="s">
        <v>29</v>
      </c>
      <c r="F82" s="227">
        <f>SUM('№ 5'!G80)</f>
        <v>9860</v>
      </c>
    </row>
    <row r="83" spans="1:6" s="28" customFormat="1" ht="51" hidden="1">
      <c r="A83" s="38" t="s">
        <v>59</v>
      </c>
      <c r="B83" s="25" t="s">
        <v>25</v>
      </c>
      <c r="C83" s="26" t="s">
        <v>58</v>
      </c>
      <c r="D83" s="60" t="s">
        <v>60</v>
      </c>
      <c r="E83" s="26"/>
      <c r="F83" s="56">
        <f>F84</f>
        <v>0</v>
      </c>
    </row>
    <row r="84" spans="1:6" s="34" customFormat="1" ht="12.75" hidden="1">
      <c r="A84" s="36" t="s">
        <v>39</v>
      </c>
      <c r="B84" s="31" t="s">
        <v>25</v>
      </c>
      <c r="C84" s="32" t="s">
        <v>58</v>
      </c>
      <c r="D84" s="61" t="s">
        <v>60</v>
      </c>
      <c r="E84" s="32" t="s">
        <v>40</v>
      </c>
      <c r="F84" s="50">
        <f>SUM('№ 5'!G82)</f>
        <v>0</v>
      </c>
    </row>
    <row r="85" spans="1:6" s="34" customFormat="1" ht="63.75" hidden="1">
      <c r="A85" s="38" t="s">
        <v>61</v>
      </c>
      <c r="B85" s="25" t="s">
        <v>25</v>
      </c>
      <c r="C85" s="26" t="s">
        <v>58</v>
      </c>
      <c r="D85" s="60" t="s">
        <v>62</v>
      </c>
      <c r="E85" s="26"/>
      <c r="F85" s="76">
        <f>F86</f>
        <v>0</v>
      </c>
    </row>
    <row r="86" spans="1:6" s="34" customFormat="1" ht="12.75" hidden="1">
      <c r="A86" s="36" t="s">
        <v>39</v>
      </c>
      <c r="B86" s="31" t="s">
        <v>25</v>
      </c>
      <c r="C86" s="32" t="s">
        <v>58</v>
      </c>
      <c r="D86" s="61" t="s">
        <v>62</v>
      </c>
      <c r="E86" s="32" t="s">
        <v>40</v>
      </c>
      <c r="F86" s="77">
        <f>SUM('№ 5'!G84)</f>
        <v>0</v>
      </c>
    </row>
    <row r="87" spans="1:6" s="59" customFormat="1" ht="12.75" hidden="1">
      <c r="A87" s="62" t="s">
        <v>63</v>
      </c>
      <c r="B87" s="19" t="s">
        <v>25</v>
      </c>
      <c r="C87" s="20" t="s">
        <v>64</v>
      </c>
      <c r="D87" s="20"/>
      <c r="E87" s="20"/>
      <c r="F87" s="21">
        <f>F88</f>
        <v>0</v>
      </c>
    </row>
    <row r="88" spans="1:6" s="28" customFormat="1" ht="38.25" hidden="1">
      <c r="A88" s="38" t="s">
        <v>211</v>
      </c>
      <c r="B88" s="25" t="s">
        <v>25</v>
      </c>
      <c r="C88" s="26" t="s">
        <v>64</v>
      </c>
      <c r="D88" s="26" t="s">
        <v>66</v>
      </c>
      <c r="E88" s="26"/>
      <c r="F88" s="56">
        <f>F89</f>
        <v>0</v>
      </c>
    </row>
    <row r="89" spans="1:6" s="34" customFormat="1" ht="12.75" hidden="1">
      <c r="A89" s="36" t="s">
        <v>39</v>
      </c>
      <c r="B89" s="31" t="s">
        <v>25</v>
      </c>
      <c r="C89" s="32" t="s">
        <v>64</v>
      </c>
      <c r="D89" s="32" t="s">
        <v>66</v>
      </c>
      <c r="E89" s="32" t="s">
        <v>40</v>
      </c>
      <c r="F89" s="50">
        <f>SUM('№ 5'!G87)</f>
        <v>0</v>
      </c>
    </row>
    <row r="90" spans="1:6" ht="15.75">
      <c r="A90" s="51" t="s">
        <v>67</v>
      </c>
      <c r="B90" s="13" t="s">
        <v>68</v>
      </c>
      <c r="C90" s="14"/>
      <c r="D90" s="15"/>
      <c r="E90" s="15"/>
      <c r="F90" s="16">
        <f>SUM(F115+F91+F94+F134)</f>
        <v>12111.6</v>
      </c>
    </row>
    <row r="91" spans="1:6" ht="13.5" customHeight="1" hidden="1">
      <c r="A91" s="37" t="s">
        <v>69</v>
      </c>
      <c r="B91" s="19" t="s">
        <v>68</v>
      </c>
      <c r="C91" s="19" t="s">
        <v>13</v>
      </c>
      <c r="D91" s="20"/>
      <c r="E91" s="20"/>
      <c r="F91" s="21">
        <f>F92</f>
        <v>0</v>
      </c>
    </row>
    <row r="92" spans="1:6" ht="67.5" customHeight="1" hidden="1">
      <c r="A92" s="38" t="s">
        <v>70</v>
      </c>
      <c r="B92" s="25" t="s">
        <v>68</v>
      </c>
      <c r="C92" s="25" t="s">
        <v>13</v>
      </c>
      <c r="D92" s="26" t="s">
        <v>71</v>
      </c>
      <c r="E92" s="26"/>
      <c r="F92" s="56">
        <f>F93</f>
        <v>0</v>
      </c>
    </row>
    <row r="93" spans="1:6" ht="33.75" customHeight="1" hidden="1">
      <c r="A93" s="29" t="s">
        <v>27</v>
      </c>
      <c r="B93" s="31" t="s">
        <v>68</v>
      </c>
      <c r="C93" s="31" t="s">
        <v>13</v>
      </c>
      <c r="D93" s="32" t="s">
        <v>71</v>
      </c>
      <c r="E93" s="32" t="s">
        <v>29</v>
      </c>
      <c r="F93" s="50">
        <f>SUM('№ 5'!G93)</f>
        <v>0</v>
      </c>
    </row>
    <row r="94" spans="1:6" ht="13.5" customHeight="1">
      <c r="A94" s="37" t="s">
        <v>72</v>
      </c>
      <c r="B94" s="19" t="s">
        <v>68</v>
      </c>
      <c r="C94" s="19" t="s">
        <v>15</v>
      </c>
      <c r="D94" s="20"/>
      <c r="E94" s="20"/>
      <c r="F94" s="21">
        <f>F109+F111+F113+F101+F103+F105+F107+F95+F97+F99</f>
        <v>2299</v>
      </c>
    </row>
    <row r="95" spans="1:6" ht="38.25">
      <c r="A95" s="241" t="s">
        <v>180</v>
      </c>
      <c r="B95" s="25" t="s">
        <v>68</v>
      </c>
      <c r="C95" s="25" t="s">
        <v>15</v>
      </c>
      <c r="D95" s="144" t="s">
        <v>181</v>
      </c>
      <c r="E95" s="32"/>
      <c r="F95" s="244">
        <f>SUM(F96)</f>
        <v>25</v>
      </c>
    </row>
    <row r="96" spans="1:6" ht="25.5">
      <c r="A96" s="242" t="s">
        <v>27</v>
      </c>
      <c r="B96" s="31" t="s">
        <v>68</v>
      </c>
      <c r="C96" s="31" t="s">
        <v>15</v>
      </c>
      <c r="D96" s="32" t="s">
        <v>181</v>
      </c>
      <c r="E96" s="32" t="s">
        <v>29</v>
      </c>
      <c r="F96" s="33">
        <f>SUM('№ 5'!G96)</f>
        <v>25</v>
      </c>
    </row>
    <row r="97" spans="1:6" ht="38.25">
      <c r="A97" s="241" t="s">
        <v>182</v>
      </c>
      <c r="B97" s="25" t="s">
        <v>68</v>
      </c>
      <c r="C97" s="25" t="s">
        <v>15</v>
      </c>
      <c r="D97" s="144" t="s">
        <v>183</v>
      </c>
      <c r="E97" s="32"/>
      <c r="F97" s="244">
        <f>SUM(F98)</f>
        <v>200</v>
      </c>
    </row>
    <row r="98" spans="1:6" ht="25.5">
      <c r="A98" s="242" t="s">
        <v>27</v>
      </c>
      <c r="B98" s="31" t="s">
        <v>68</v>
      </c>
      <c r="C98" s="31" t="s">
        <v>15</v>
      </c>
      <c r="D98" s="32" t="s">
        <v>183</v>
      </c>
      <c r="E98" s="32" t="s">
        <v>29</v>
      </c>
      <c r="F98" s="33">
        <f>SUM('№ 5'!G98)</f>
        <v>200</v>
      </c>
    </row>
    <row r="99" spans="1:6" ht="51">
      <c r="A99" s="241" t="s">
        <v>184</v>
      </c>
      <c r="B99" s="25" t="s">
        <v>68</v>
      </c>
      <c r="C99" s="25" t="s">
        <v>15</v>
      </c>
      <c r="D99" s="144" t="s">
        <v>185</v>
      </c>
      <c r="E99" s="32"/>
      <c r="F99" s="244">
        <f>SUM(F100)</f>
        <v>100</v>
      </c>
    </row>
    <row r="100" spans="1:6" ht="25.5">
      <c r="A100" s="242" t="s">
        <v>27</v>
      </c>
      <c r="B100" s="31" t="s">
        <v>68</v>
      </c>
      <c r="C100" s="31" t="s">
        <v>15</v>
      </c>
      <c r="D100" s="32" t="s">
        <v>185</v>
      </c>
      <c r="E100" s="32" t="s">
        <v>29</v>
      </c>
      <c r="F100" s="33">
        <f>SUM('№ 5'!G100)</f>
        <v>100</v>
      </c>
    </row>
    <row r="101" spans="1:6" ht="21.75" customHeight="1">
      <c r="A101" s="38" t="s">
        <v>201</v>
      </c>
      <c r="B101" s="25" t="s">
        <v>68</v>
      </c>
      <c r="C101" s="25" t="s">
        <v>15</v>
      </c>
      <c r="D101" s="144" t="s">
        <v>159</v>
      </c>
      <c r="E101" s="26"/>
      <c r="F101" s="228">
        <f>SUM(F102)</f>
        <v>1500</v>
      </c>
    </row>
    <row r="102" spans="1:6" ht="13.5" customHeight="1">
      <c r="A102" s="29" t="s">
        <v>39</v>
      </c>
      <c r="B102" s="31" t="s">
        <v>68</v>
      </c>
      <c r="C102" s="31" t="s">
        <v>15</v>
      </c>
      <c r="D102" s="32" t="s">
        <v>159</v>
      </c>
      <c r="E102" s="32" t="s">
        <v>40</v>
      </c>
      <c r="F102" s="227">
        <f>SUM('№ 5'!G102)</f>
        <v>1500</v>
      </c>
    </row>
    <row r="103" spans="1:6" ht="25.5">
      <c r="A103" s="38" t="s">
        <v>202</v>
      </c>
      <c r="B103" s="25" t="s">
        <v>68</v>
      </c>
      <c r="C103" s="25" t="s">
        <v>15</v>
      </c>
      <c r="D103" s="144" t="s">
        <v>162</v>
      </c>
      <c r="E103" s="26"/>
      <c r="F103" s="228">
        <f>SUM(F104)</f>
        <v>474</v>
      </c>
    </row>
    <row r="104" spans="1:6" ht="25.5">
      <c r="A104" s="29" t="s">
        <v>27</v>
      </c>
      <c r="B104" s="31" t="s">
        <v>68</v>
      </c>
      <c r="C104" s="31" t="s">
        <v>15</v>
      </c>
      <c r="D104" s="32" t="s">
        <v>162</v>
      </c>
      <c r="E104" s="32" t="s">
        <v>29</v>
      </c>
      <c r="F104" s="227">
        <f>SUM('№ 5'!G104)</f>
        <v>474</v>
      </c>
    </row>
    <row r="105" spans="1:6" ht="63.75" hidden="1">
      <c r="A105" s="38" t="s">
        <v>163</v>
      </c>
      <c r="B105" s="25" t="s">
        <v>68</v>
      </c>
      <c r="C105" s="25" t="s">
        <v>15</v>
      </c>
      <c r="D105" s="144" t="s">
        <v>164</v>
      </c>
      <c r="E105" s="26"/>
      <c r="F105" s="228">
        <f>SUM(F106)</f>
        <v>0</v>
      </c>
    </row>
    <row r="106" spans="1:6" ht="25.5" hidden="1">
      <c r="A106" s="29" t="s">
        <v>27</v>
      </c>
      <c r="B106" s="31" t="s">
        <v>68</v>
      </c>
      <c r="C106" s="31" t="s">
        <v>15</v>
      </c>
      <c r="D106" s="146" t="s">
        <v>164</v>
      </c>
      <c r="E106" s="32" t="s">
        <v>29</v>
      </c>
      <c r="F106" s="227">
        <f>SUM('№ 5'!G106)</f>
        <v>0</v>
      </c>
    </row>
    <row r="107" spans="1:6" ht="25.5" hidden="1">
      <c r="A107" s="38" t="s">
        <v>212</v>
      </c>
      <c r="B107" s="25" t="s">
        <v>68</v>
      </c>
      <c r="C107" s="25" t="s">
        <v>15</v>
      </c>
      <c r="D107" s="144" t="s">
        <v>169</v>
      </c>
      <c r="E107" s="26"/>
      <c r="F107" s="228">
        <f>SUM(F108)</f>
        <v>0</v>
      </c>
    </row>
    <row r="108" spans="1:6" ht="25.5" hidden="1">
      <c r="A108" s="29" t="s">
        <v>27</v>
      </c>
      <c r="B108" s="31" t="s">
        <v>68</v>
      </c>
      <c r="C108" s="31" t="s">
        <v>15</v>
      </c>
      <c r="D108" s="146" t="s">
        <v>169</v>
      </c>
      <c r="E108" s="32" t="s">
        <v>29</v>
      </c>
      <c r="F108" s="227">
        <f>SUM('№ 5'!G108)</f>
        <v>0</v>
      </c>
    </row>
    <row r="109" spans="1:6" ht="51" hidden="1">
      <c r="A109" s="38" t="s">
        <v>73</v>
      </c>
      <c r="B109" s="25" t="s">
        <v>68</v>
      </c>
      <c r="C109" s="25" t="s">
        <v>15</v>
      </c>
      <c r="D109" s="26" t="s">
        <v>74</v>
      </c>
      <c r="E109" s="26"/>
      <c r="F109" s="226">
        <f>F110</f>
        <v>0</v>
      </c>
    </row>
    <row r="110" spans="1:6" s="34" customFormat="1" ht="12.75" hidden="1">
      <c r="A110" s="36" t="s">
        <v>39</v>
      </c>
      <c r="B110" s="31" t="s">
        <v>68</v>
      </c>
      <c r="C110" s="31" t="s">
        <v>15</v>
      </c>
      <c r="D110" s="32" t="s">
        <v>74</v>
      </c>
      <c r="E110" s="32" t="s">
        <v>40</v>
      </c>
      <c r="F110" s="50">
        <f>SUM('№ 5'!G110)</f>
        <v>0</v>
      </c>
    </row>
    <row r="111" spans="1:6" s="34" customFormat="1" ht="51" hidden="1">
      <c r="A111" s="38" t="s">
        <v>75</v>
      </c>
      <c r="B111" s="25" t="s">
        <v>68</v>
      </c>
      <c r="C111" s="25" t="s">
        <v>15</v>
      </c>
      <c r="D111" s="26" t="s">
        <v>76</v>
      </c>
      <c r="E111" s="26"/>
      <c r="F111" s="56">
        <f>F112</f>
        <v>0</v>
      </c>
    </row>
    <row r="112" spans="1:6" s="34" customFormat="1" ht="12.75" hidden="1">
      <c r="A112" s="36" t="s">
        <v>39</v>
      </c>
      <c r="B112" s="31" t="s">
        <v>68</v>
      </c>
      <c r="C112" s="31" t="s">
        <v>15</v>
      </c>
      <c r="D112" s="32" t="s">
        <v>76</v>
      </c>
      <c r="E112" s="32" t="s">
        <v>40</v>
      </c>
      <c r="F112" s="50">
        <f>SUM('№ 5'!G112)</f>
        <v>0</v>
      </c>
    </row>
    <row r="113" spans="1:6" s="34" customFormat="1" ht="51" hidden="1">
      <c r="A113" s="38" t="s">
        <v>77</v>
      </c>
      <c r="B113" s="25" t="s">
        <v>68</v>
      </c>
      <c r="C113" s="25" t="s">
        <v>15</v>
      </c>
      <c r="D113" s="26" t="s">
        <v>78</v>
      </c>
      <c r="E113" s="26"/>
      <c r="F113" s="56">
        <f>F114</f>
        <v>0</v>
      </c>
    </row>
    <row r="114" spans="1:6" s="34" customFormat="1" ht="12.75" hidden="1">
      <c r="A114" s="36" t="s">
        <v>39</v>
      </c>
      <c r="B114" s="31" t="s">
        <v>68</v>
      </c>
      <c r="C114" s="31" t="s">
        <v>15</v>
      </c>
      <c r="D114" s="32" t="s">
        <v>78</v>
      </c>
      <c r="E114" s="32" t="s">
        <v>40</v>
      </c>
      <c r="F114" s="50">
        <f>SUM('№ 5'!G114)</f>
        <v>0</v>
      </c>
    </row>
    <row r="115" spans="1:6" ht="12.75">
      <c r="A115" s="37" t="s">
        <v>79</v>
      </c>
      <c r="B115" s="19" t="s">
        <v>68</v>
      </c>
      <c r="C115" s="19" t="s">
        <v>21</v>
      </c>
      <c r="D115" s="20"/>
      <c r="E115" s="20"/>
      <c r="F115" s="21">
        <f>SUM(F118+F120+F122+F126)+F132+F116+F128+F130+F124</f>
        <v>9807.6</v>
      </c>
    </row>
    <row r="116" spans="1:6" s="39" customFormat="1" ht="89.25" hidden="1">
      <c r="A116" s="63" t="s">
        <v>80</v>
      </c>
      <c r="B116" s="64" t="s">
        <v>68</v>
      </c>
      <c r="C116" s="64" t="s">
        <v>21</v>
      </c>
      <c r="D116" s="60" t="s">
        <v>81</v>
      </c>
      <c r="E116" s="60"/>
      <c r="F116" s="56">
        <f>F117</f>
        <v>0</v>
      </c>
    </row>
    <row r="117" spans="1:6" s="39" customFormat="1" ht="25.5" hidden="1">
      <c r="A117" s="65" t="s">
        <v>27</v>
      </c>
      <c r="B117" s="66" t="s">
        <v>68</v>
      </c>
      <c r="C117" s="66" t="s">
        <v>21</v>
      </c>
      <c r="D117" s="61" t="s">
        <v>81</v>
      </c>
      <c r="E117" s="61" t="s">
        <v>29</v>
      </c>
      <c r="F117" s="50"/>
    </row>
    <row r="118" spans="1:6" ht="18" customHeight="1">
      <c r="A118" s="67" t="s">
        <v>203</v>
      </c>
      <c r="B118" s="25" t="s">
        <v>68</v>
      </c>
      <c r="C118" s="25" t="s">
        <v>21</v>
      </c>
      <c r="D118" s="26" t="s">
        <v>82</v>
      </c>
      <c r="E118" s="26"/>
      <c r="F118" s="56">
        <f>F119</f>
        <v>4247</v>
      </c>
    </row>
    <row r="119" spans="1:6" ht="25.5">
      <c r="A119" s="29" t="s">
        <v>27</v>
      </c>
      <c r="B119" s="31" t="s">
        <v>68</v>
      </c>
      <c r="C119" s="31" t="s">
        <v>21</v>
      </c>
      <c r="D119" s="32" t="s">
        <v>82</v>
      </c>
      <c r="E119" s="32" t="s">
        <v>29</v>
      </c>
      <c r="F119" s="50">
        <f>SUM('№ 5'!G119)</f>
        <v>4247</v>
      </c>
    </row>
    <row r="120" spans="1:6" ht="12.75">
      <c r="A120" s="67" t="s">
        <v>204</v>
      </c>
      <c r="B120" s="25" t="s">
        <v>68</v>
      </c>
      <c r="C120" s="25" t="s">
        <v>21</v>
      </c>
      <c r="D120" s="26" t="s">
        <v>83</v>
      </c>
      <c r="E120" s="26"/>
      <c r="F120" s="56">
        <f>F121</f>
        <v>276</v>
      </c>
    </row>
    <row r="121" spans="1:6" s="34" customFormat="1" ht="25.5">
      <c r="A121" s="29" t="s">
        <v>27</v>
      </c>
      <c r="B121" s="31" t="s">
        <v>68</v>
      </c>
      <c r="C121" s="31" t="s">
        <v>21</v>
      </c>
      <c r="D121" s="32" t="s">
        <v>83</v>
      </c>
      <c r="E121" s="32" t="s">
        <v>29</v>
      </c>
      <c r="F121" s="50">
        <f>SUM('№ 5'!G121)</f>
        <v>276</v>
      </c>
    </row>
    <row r="122" spans="1:6" ht="12.75">
      <c r="A122" s="67" t="s">
        <v>205</v>
      </c>
      <c r="B122" s="25" t="s">
        <v>68</v>
      </c>
      <c r="C122" s="25" t="s">
        <v>21</v>
      </c>
      <c r="D122" s="26" t="s">
        <v>84</v>
      </c>
      <c r="E122" s="26"/>
      <c r="F122" s="56">
        <f>F123</f>
        <v>300</v>
      </c>
    </row>
    <row r="123" spans="1:6" s="34" customFormat="1" ht="25.5">
      <c r="A123" s="29" t="s">
        <v>27</v>
      </c>
      <c r="B123" s="31" t="s">
        <v>68</v>
      </c>
      <c r="C123" s="31" t="s">
        <v>21</v>
      </c>
      <c r="D123" s="32" t="s">
        <v>84</v>
      </c>
      <c r="E123" s="32" t="s">
        <v>29</v>
      </c>
      <c r="F123" s="50">
        <f>SUM('№ 5'!G123)</f>
        <v>300</v>
      </c>
    </row>
    <row r="124" spans="1:6" s="34" customFormat="1" ht="63.75">
      <c r="A124" s="63" t="s">
        <v>186</v>
      </c>
      <c r="B124" s="25" t="s">
        <v>68</v>
      </c>
      <c r="C124" s="25" t="s">
        <v>21</v>
      </c>
      <c r="D124" s="26" t="s">
        <v>187</v>
      </c>
      <c r="E124" s="26"/>
      <c r="F124" s="50">
        <f>SUM(F125)</f>
        <v>300</v>
      </c>
    </row>
    <row r="125" spans="1:6" s="34" customFormat="1" ht="25.5">
      <c r="A125" s="65" t="s">
        <v>27</v>
      </c>
      <c r="B125" s="31" t="s">
        <v>68</v>
      </c>
      <c r="C125" s="31" t="s">
        <v>21</v>
      </c>
      <c r="D125" s="32" t="s">
        <v>187</v>
      </c>
      <c r="E125" s="32" t="s">
        <v>29</v>
      </c>
      <c r="F125" s="50">
        <f>SUM('№ 5'!G125)</f>
        <v>300</v>
      </c>
    </row>
    <row r="126" spans="1:6" ht="25.5">
      <c r="A126" s="23" t="s">
        <v>206</v>
      </c>
      <c r="B126" s="25" t="s">
        <v>68</v>
      </c>
      <c r="C126" s="25" t="s">
        <v>21</v>
      </c>
      <c r="D126" s="26" t="s">
        <v>85</v>
      </c>
      <c r="E126" s="26"/>
      <c r="F126" s="56">
        <f>F127</f>
        <v>1988.6</v>
      </c>
    </row>
    <row r="127" spans="1:6" ht="25.5">
      <c r="A127" s="29" t="s">
        <v>27</v>
      </c>
      <c r="B127" s="31" t="s">
        <v>68</v>
      </c>
      <c r="C127" s="31" t="s">
        <v>21</v>
      </c>
      <c r="D127" s="32" t="s">
        <v>85</v>
      </c>
      <c r="E127" s="32" t="s">
        <v>29</v>
      </c>
      <c r="F127" s="50">
        <f>SUM('№ 5'!G127)</f>
        <v>1988.6</v>
      </c>
    </row>
    <row r="128" spans="1:6" ht="25.5">
      <c r="A128" s="68" t="s">
        <v>207</v>
      </c>
      <c r="B128" s="145" t="s">
        <v>68</v>
      </c>
      <c r="C128" s="145" t="s">
        <v>21</v>
      </c>
      <c r="D128" s="144" t="s">
        <v>138</v>
      </c>
      <c r="E128" s="32"/>
      <c r="F128" s="148">
        <f>SUM(F129)</f>
        <v>2696</v>
      </c>
    </row>
    <row r="129" spans="1:6" ht="25.5">
      <c r="A129" s="29" t="s">
        <v>27</v>
      </c>
      <c r="B129" s="147" t="s">
        <v>68</v>
      </c>
      <c r="C129" s="147" t="s">
        <v>21</v>
      </c>
      <c r="D129" s="146" t="s">
        <v>138</v>
      </c>
      <c r="E129" s="32" t="s">
        <v>29</v>
      </c>
      <c r="F129" s="50">
        <f>SUM('№ 5'!G129)</f>
        <v>2696</v>
      </c>
    </row>
    <row r="130" spans="1:6" ht="89.25" hidden="1">
      <c r="A130" s="68" t="s">
        <v>167</v>
      </c>
      <c r="B130" s="145" t="s">
        <v>68</v>
      </c>
      <c r="C130" s="145" t="s">
        <v>21</v>
      </c>
      <c r="D130" s="144" t="s">
        <v>133</v>
      </c>
      <c r="E130" s="32"/>
      <c r="F130" s="148">
        <f>SUM(F131)</f>
        <v>0</v>
      </c>
    </row>
    <row r="131" spans="1:6" ht="25.5" hidden="1">
      <c r="A131" s="29" t="s">
        <v>27</v>
      </c>
      <c r="B131" s="147" t="s">
        <v>68</v>
      </c>
      <c r="C131" s="147" t="s">
        <v>21</v>
      </c>
      <c r="D131" s="146" t="s">
        <v>133</v>
      </c>
      <c r="E131" s="32" t="s">
        <v>29</v>
      </c>
      <c r="F131" s="50">
        <f>SUM('№ 5'!G131)</f>
        <v>0</v>
      </c>
    </row>
    <row r="132" spans="1:6" s="28" customFormat="1" ht="51" hidden="1">
      <c r="A132" s="68" t="s">
        <v>107</v>
      </c>
      <c r="B132" s="25" t="s">
        <v>68</v>
      </c>
      <c r="C132" s="25" t="s">
        <v>21</v>
      </c>
      <c r="D132" s="26" t="s">
        <v>108</v>
      </c>
      <c r="E132" s="26"/>
      <c r="F132" s="56">
        <f>F133</f>
        <v>0</v>
      </c>
    </row>
    <row r="133" spans="1:6" s="34" customFormat="1" ht="25.5" hidden="1">
      <c r="A133" s="29" t="s">
        <v>27</v>
      </c>
      <c r="B133" s="31" t="s">
        <v>68</v>
      </c>
      <c r="C133" s="31" t="s">
        <v>21</v>
      </c>
      <c r="D133" s="32" t="s">
        <v>108</v>
      </c>
      <c r="E133" s="32" t="s">
        <v>29</v>
      </c>
      <c r="F133" s="50"/>
    </row>
    <row r="134" spans="1:6" s="34" customFormat="1" ht="12.75">
      <c r="A134" s="37" t="s">
        <v>170</v>
      </c>
      <c r="B134" s="19" t="s">
        <v>68</v>
      </c>
      <c r="C134" s="19" t="s">
        <v>68</v>
      </c>
      <c r="D134" s="20"/>
      <c r="E134" s="20"/>
      <c r="F134" s="21">
        <f>F135</f>
        <v>5</v>
      </c>
    </row>
    <row r="135" spans="1:6" s="34" customFormat="1" ht="38.25">
      <c r="A135" s="38" t="s">
        <v>208</v>
      </c>
      <c r="B135" s="25" t="s">
        <v>68</v>
      </c>
      <c r="C135" s="25" t="s">
        <v>68</v>
      </c>
      <c r="D135" s="26" t="s">
        <v>71</v>
      </c>
      <c r="E135" s="26"/>
      <c r="F135" s="56">
        <f>F136</f>
        <v>5</v>
      </c>
    </row>
    <row r="136" spans="1:6" s="34" customFormat="1" ht="25.5">
      <c r="A136" s="29" t="s">
        <v>27</v>
      </c>
      <c r="B136" s="31" t="s">
        <v>68</v>
      </c>
      <c r="C136" s="31" t="s">
        <v>68</v>
      </c>
      <c r="D136" s="32" t="s">
        <v>71</v>
      </c>
      <c r="E136" s="32" t="s">
        <v>29</v>
      </c>
      <c r="F136" s="33">
        <f>SUM('№ 5'!G136)</f>
        <v>5</v>
      </c>
    </row>
    <row r="137" spans="1:6" s="69" customFormat="1" ht="15.75">
      <c r="A137" s="58" t="s">
        <v>88</v>
      </c>
      <c r="B137" s="13" t="s">
        <v>89</v>
      </c>
      <c r="C137" s="13"/>
      <c r="D137" s="15"/>
      <c r="E137" s="15"/>
      <c r="F137" s="16">
        <f>F138</f>
        <v>500</v>
      </c>
    </row>
    <row r="138" spans="1:6" s="59" customFormat="1" ht="12.75">
      <c r="A138" s="70" t="s">
        <v>90</v>
      </c>
      <c r="B138" s="19" t="s">
        <v>89</v>
      </c>
      <c r="C138" s="19" t="s">
        <v>13</v>
      </c>
      <c r="D138" s="20"/>
      <c r="E138" s="20"/>
      <c r="F138" s="21">
        <f>F139+F141</f>
        <v>500</v>
      </c>
    </row>
    <row r="139" spans="1:6" s="28" customFormat="1" ht="25.5">
      <c r="A139" s="38" t="s">
        <v>209</v>
      </c>
      <c r="B139" s="25" t="s">
        <v>89</v>
      </c>
      <c r="C139" s="25" t="s">
        <v>13</v>
      </c>
      <c r="D139" s="26" t="s">
        <v>91</v>
      </c>
      <c r="E139" s="26"/>
      <c r="F139" s="56">
        <f>F140</f>
        <v>500</v>
      </c>
    </row>
    <row r="140" spans="1:6" s="34" customFormat="1" ht="12.75">
      <c r="A140" s="36" t="s">
        <v>39</v>
      </c>
      <c r="B140" s="31" t="s">
        <v>89</v>
      </c>
      <c r="C140" s="31" t="s">
        <v>13</v>
      </c>
      <c r="D140" s="32" t="s">
        <v>91</v>
      </c>
      <c r="E140" s="32" t="s">
        <v>40</v>
      </c>
      <c r="F140" s="50">
        <f>SUM('№ 5'!G140)</f>
        <v>500</v>
      </c>
    </row>
    <row r="141" spans="1:6" s="34" customFormat="1" ht="76.5" hidden="1">
      <c r="A141" s="38" t="s">
        <v>134</v>
      </c>
      <c r="B141" s="25" t="s">
        <v>89</v>
      </c>
      <c r="C141" s="25" t="s">
        <v>13</v>
      </c>
      <c r="D141" s="26" t="s">
        <v>92</v>
      </c>
      <c r="E141" s="26"/>
      <c r="F141" s="50">
        <f>SUM(F142)</f>
        <v>0</v>
      </c>
    </row>
    <row r="142" spans="1:6" s="34" customFormat="1" ht="12.75" hidden="1">
      <c r="A142" s="36" t="s">
        <v>39</v>
      </c>
      <c r="B142" s="31" t="s">
        <v>89</v>
      </c>
      <c r="C142" s="31" t="s">
        <v>13</v>
      </c>
      <c r="D142" s="32" t="s">
        <v>92</v>
      </c>
      <c r="E142" s="32" t="s">
        <v>40</v>
      </c>
      <c r="F142" s="50">
        <f>SUM('№ 5'!G142)</f>
        <v>0</v>
      </c>
    </row>
    <row r="143" spans="1:6" ht="15.75">
      <c r="A143" s="51" t="s">
        <v>93</v>
      </c>
      <c r="B143" s="13" t="s">
        <v>53</v>
      </c>
      <c r="C143" s="13"/>
      <c r="D143" s="15"/>
      <c r="E143" s="15"/>
      <c r="F143" s="16">
        <f>SUM(F145)</f>
        <v>109</v>
      </c>
    </row>
    <row r="144" spans="1:6" ht="12.75">
      <c r="A144" s="37" t="s">
        <v>94</v>
      </c>
      <c r="B144" s="19" t="s">
        <v>53</v>
      </c>
      <c r="C144" s="19" t="s">
        <v>13</v>
      </c>
      <c r="D144" s="20"/>
      <c r="E144" s="20"/>
      <c r="F144" s="21">
        <f>SUM(F145)</f>
        <v>109</v>
      </c>
    </row>
    <row r="145" spans="1:6" s="28" customFormat="1" ht="25.5">
      <c r="A145" s="23" t="s">
        <v>210</v>
      </c>
      <c r="B145" s="25" t="s">
        <v>53</v>
      </c>
      <c r="C145" s="25" t="s">
        <v>13</v>
      </c>
      <c r="D145" s="26" t="s">
        <v>95</v>
      </c>
      <c r="E145" s="26"/>
      <c r="F145" s="56">
        <f>F146</f>
        <v>109</v>
      </c>
    </row>
    <row r="146" spans="1:6" s="34" customFormat="1" ht="12.75">
      <c r="A146" s="36" t="s">
        <v>34</v>
      </c>
      <c r="B146" s="31" t="s">
        <v>53</v>
      </c>
      <c r="C146" s="31" t="s">
        <v>13</v>
      </c>
      <c r="D146" s="32" t="s">
        <v>95</v>
      </c>
      <c r="E146" s="32" t="s">
        <v>35</v>
      </c>
      <c r="F146" s="50">
        <f>SUM('№ 5'!G146)</f>
        <v>109</v>
      </c>
    </row>
    <row r="147" spans="1:6" ht="15.75">
      <c r="A147" s="78" t="s">
        <v>96</v>
      </c>
      <c r="B147" s="266">
        <f>SUM(F23+F63+F68+F90+F143+F72+F137)</f>
        <v>33329.1</v>
      </c>
      <c r="C147" s="266"/>
      <c r="D147" s="266"/>
      <c r="E147" s="266"/>
      <c r="F147" s="266"/>
    </row>
  </sheetData>
  <sheetProtection/>
  <mergeCells count="18">
    <mergeCell ref="A9:F9"/>
    <mergeCell ref="A10:F10"/>
    <mergeCell ref="A11:F11"/>
    <mergeCell ref="A12:F12"/>
    <mergeCell ref="B147:F147"/>
    <mergeCell ref="A13:F13"/>
    <mergeCell ref="A16:F16"/>
    <mergeCell ref="A17:F17"/>
    <mergeCell ref="A18:F18"/>
    <mergeCell ref="A14:F14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75" right="0.2" top="0.46" bottom="0.47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4.75390625" style="3" customWidth="1"/>
    <col min="5" max="16384" width="9.125" style="1" customWidth="1"/>
  </cols>
  <sheetData>
    <row r="1" spans="1:8" ht="15" customHeight="1">
      <c r="A1" s="261" t="s">
        <v>109</v>
      </c>
      <c r="B1" s="265"/>
      <c r="C1" s="265"/>
      <c r="D1" s="265"/>
      <c r="E1" s="72"/>
      <c r="F1" s="72"/>
      <c r="G1" s="71"/>
      <c r="H1"/>
    </row>
    <row r="2" spans="1:8" ht="14.25" customHeight="1">
      <c r="A2" s="261" t="s">
        <v>97</v>
      </c>
      <c r="B2" s="265"/>
      <c r="C2" s="265"/>
      <c r="D2" s="265"/>
      <c r="E2" s="72"/>
      <c r="F2" s="72"/>
      <c r="G2" s="71"/>
      <c r="H2"/>
    </row>
    <row r="3" spans="1:8" ht="14.25" customHeight="1">
      <c r="A3" s="261" t="s">
        <v>1</v>
      </c>
      <c r="B3" s="265"/>
      <c r="C3" s="265"/>
      <c r="D3" s="265"/>
      <c r="E3" s="72"/>
      <c r="F3" s="72"/>
      <c r="G3" s="71"/>
      <c r="H3"/>
    </row>
    <row r="4" spans="1:8" ht="14.25" customHeight="1">
      <c r="A4" s="261" t="s">
        <v>234</v>
      </c>
      <c r="B4" s="265"/>
      <c r="C4" s="265"/>
      <c r="D4" s="265"/>
      <c r="E4" s="72"/>
      <c r="F4" s="72"/>
      <c r="G4" s="71"/>
      <c r="H4"/>
    </row>
    <row r="5" spans="1:8" ht="14.25" customHeight="1" hidden="1">
      <c r="A5" s="261" t="s">
        <v>98</v>
      </c>
      <c r="B5" s="265"/>
      <c r="C5" s="265"/>
      <c r="D5" s="265"/>
      <c r="E5" s="72"/>
      <c r="F5" s="72"/>
      <c r="G5" s="71"/>
      <c r="H5"/>
    </row>
    <row r="6" spans="1:8" ht="14.25" customHeight="1" hidden="1">
      <c r="A6" s="261" t="s">
        <v>99</v>
      </c>
      <c r="B6" s="265"/>
      <c r="C6" s="265"/>
      <c r="D6" s="265"/>
      <c r="E6" s="72"/>
      <c r="F6" s="72"/>
      <c r="G6" s="71"/>
      <c r="H6"/>
    </row>
    <row r="7" spans="1:8" ht="14.25" customHeight="1" hidden="1">
      <c r="A7" s="261" t="s">
        <v>1</v>
      </c>
      <c r="B7" s="265"/>
      <c r="C7" s="265"/>
      <c r="D7" s="265"/>
      <c r="E7" s="72"/>
      <c r="F7" s="72"/>
      <c r="G7" s="71"/>
      <c r="H7"/>
    </row>
    <row r="8" spans="1:8" ht="14.25" customHeight="1">
      <c r="A8" s="261" t="s">
        <v>100</v>
      </c>
      <c r="B8" s="265"/>
      <c r="C8" s="265"/>
      <c r="D8" s="265"/>
      <c r="E8" s="72"/>
      <c r="F8" s="72"/>
      <c r="G8" s="71"/>
      <c r="H8"/>
    </row>
    <row r="9" spans="1:8" ht="14.25" customHeight="1">
      <c r="A9" s="261" t="s">
        <v>214</v>
      </c>
      <c r="B9" s="265"/>
      <c r="C9" s="265"/>
      <c r="D9" s="265"/>
      <c r="E9" s="72"/>
      <c r="F9" s="72"/>
      <c r="G9" s="71"/>
      <c r="H9"/>
    </row>
    <row r="10" spans="1:8" ht="14.25" customHeight="1">
      <c r="A10" s="261" t="s">
        <v>177</v>
      </c>
      <c r="B10" s="265"/>
      <c r="C10" s="265"/>
      <c r="D10" s="265"/>
      <c r="E10" s="72"/>
      <c r="F10" s="72"/>
      <c r="G10" s="71"/>
      <c r="H10"/>
    </row>
    <row r="11" spans="1:8" ht="14.25" customHeight="1" hidden="1">
      <c r="A11" s="261" t="s">
        <v>143</v>
      </c>
      <c r="B11" s="265"/>
      <c r="C11" s="265"/>
      <c r="D11" s="265"/>
      <c r="E11" s="72"/>
      <c r="F11" s="72"/>
      <c r="G11" s="71"/>
      <c r="H11"/>
    </row>
    <row r="12" spans="1:8" ht="14.25" customHeight="1" hidden="1">
      <c r="A12" s="261" t="s">
        <v>144</v>
      </c>
      <c r="B12" s="265"/>
      <c r="C12" s="265"/>
      <c r="D12" s="265"/>
      <c r="E12" s="72"/>
      <c r="F12" s="72"/>
      <c r="G12" s="71"/>
      <c r="H12"/>
    </row>
    <row r="13" spans="1:8" ht="14.25" customHeight="1" hidden="1">
      <c r="A13" s="261" t="s">
        <v>173</v>
      </c>
      <c r="B13" s="265"/>
      <c r="C13" s="265"/>
      <c r="D13" s="265"/>
      <c r="E13" s="72"/>
      <c r="F13" s="72"/>
      <c r="G13" s="73"/>
      <c r="H13"/>
    </row>
    <row r="14" spans="1:8" ht="14.25" customHeight="1" hidden="1">
      <c r="A14" s="261" t="s">
        <v>137</v>
      </c>
      <c r="B14" s="265"/>
      <c r="C14" s="265"/>
      <c r="D14" s="265"/>
      <c r="E14" s="72"/>
      <c r="F14" s="72"/>
      <c r="G14" s="73"/>
      <c r="H14"/>
    </row>
    <row r="15" ht="12.75">
      <c r="D15" s="79"/>
    </row>
    <row r="16" spans="1:4" ht="15.75">
      <c r="A16" s="263" t="s">
        <v>110</v>
      </c>
      <c r="B16" s="263"/>
      <c r="C16" s="263"/>
      <c r="D16" s="263"/>
    </row>
    <row r="17" spans="1:4" ht="15.75">
      <c r="A17" s="263" t="s">
        <v>111</v>
      </c>
      <c r="B17" s="263"/>
      <c r="C17" s="263"/>
      <c r="D17" s="263"/>
    </row>
    <row r="18" spans="1:4" ht="15.75">
      <c r="A18" s="263" t="s">
        <v>112</v>
      </c>
      <c r="B18" s="263"/>
      <c r="C18" s="263"/>
      <c r="D18" s="263"/>
    </row>
    <row r="19" spans="1:4" ht="15.75">
      <c r="A19" s="263" t="s">
        <v>215</v>
      </c>
      <c r="B19" s="263"/>
      <c r="C19" s="263"/>
      <c r="D19" s="263"/>
    </row>
    <row r="20" spans="1:4" ht="15.75">
      <c r="A20" s="80"/>
      <c r="B20" s="80"/>
      <c r="C20" s="80"/>
      <c r="D20" s="80"/>
    </row>
    <row r="21" ht="12.75">
      <c r="D21" s="4" t="s">
        <v>3</v>
      </c>
    </row>
    <row r="22" spans="1:4" ht="12.75">
      <c r="A22" s="81" t="s">
        <v>4</v>
      </c>
      <c r="B22" s="81" t="s">
        <v>8</v>
      </c>
      <c r="C22" s="81" t="s">
        <v>9</v>
      </c>
      <c r="D22" s="81" t="s">
        <v>10</v>
      </c>
    </row>
    <row r="23" spans="1:4" ht="36">
      <c r="A23" s="82" t="s">
        <v>11</v>
      </c>
      <c r="B23" s="83"/>
      <c r="C23" s="83"/>
      <c r="D23" s="84"/>
    </row>
    <row r="24" spans="1:4" ht="48.75" customHeight="1">
      <c r="A24" s="85" t="s">
        <v>168</v>
      </c>
      <c r="B24" s="86" t="s">
        <v>113</v>
      </c>
      <c r="C24" s="87"/>
      <c r="D24" s="88">
        <f>D25+D46</f>
        <v>32276.7</v>
      </c>
    </row>
    <row r="25" spans="1:4" ht="25.5">
      <c r="A25" s="89" t="s">
        <v>114</v>
      </c>
      <c r="B25" s="90" t="s">
        <v>115</v>
      </c>
      <c r="C25" s="91"/>
      <c r="D25" s="92">
        <f>D26+D42</f>
        <v>5420.5</v>
      </c>
    </row>
    <row r="26" spans="1:4" ht="25.5">
      <c r="A26" s="93" t="s">
        <v>116</v>
      </c>
      <c r="B26" s="94" t="s">
        <v>117</v>
      </c>
      <c r="C26" s="95"/>
      <c r="D26" s="96">
        <f>D27+D32+D36+D34+D40+D38</f>
        <v>5172</v>
      </c>
    </row>
    <row r="27" spans="1:4" s="100" customFormat="1" ht="25.5">
      <c r="A27" s="97" t="s">
        <v>190</v>
      </c>
      <c r="B27" s="98" t="s">
        <v>26</v>
      </c>
      <c r="C27" s="98"/>
      <c r="D27" s="99">
        <f>D28+D29+D30+D31</f>
        <v>4026.6</v>
      </c>
    </row>
    <row r="28" spans="1:4" s="100" customFormat="1" ht="42.75" customHeight="1">
      <c r="A28" s="101" t="s">
        <v>18</v>
      </c>
      <c r="B28" s="102" t="s">
        <v>26</v>
      </c>
      <c r="C28" s="102" t="s">
        <v>19</v>
      </c>
      <c r="D28" s="103">
        <f>SUM('№ 7'!F34)</f>
        <v>2771.6</v>
      </c>
    </row>
    <row r="29" spans="1:4" s="100" customFormat="1" ht="17.25" customHeight="1">
      <c r="A29" s="101" t="s">
        <v>27</v>
      </c>
      <c r="B29" s="102" t="s">
        <v>26</v>
      </c>
      <c r="C29" s="102" t="s">
        <v>29</v>
      </c>
      <c r="D29" s="103">
        <f>SUM('№ 7'!F35+'№ 7'!F55)</f>
        <v>1155</v>
      </c>
    </row>
    <row r="30" spans="1:4" s="100" customFormat="1" ht="17.25" customHeight="1" hidden="1">
      <c r="A30" s="101" t="s">
        <v>34</v>
      </c>
      <c r="B30" s="102" t="s">
        <v>26</v>
      </c>
      <c r="C30" s="102" t="s">
        <v>35</v>
      </c>
      <c r="D30" s="103">
        <f>SUM('№ 7'!F56)</f>
        <v>0</v>
      </c>
    </row>
    <row r="31" spans="1:4" s="100" customFormat="1" ht="17.25" customHeight="1">
      <c r="A31" s="101" t="s">
        <v>30</v>
      </c>
      <c r="B31" s="102" t="s">
        <v>26</v>
      </c>
      <c r="C31" s="102" t="s">
        <v>28</v>
      </c>
      <c r="D31" s="103">
        <f>SUM('№ 7'!F37)</f>
        <v>100</v>
      </c>
    </row>
    <row r="32" spans="1:4" s="104" customFormat="1" ht="25.5">
      <c r="A32" s="97" t="s">
        <v>191</v>
      </c>
      <c r="B32" s="98" t="s">
        <v>31</v>
      </c>
      <c r="C32" s="98"/>
      <c r="D32" s="99">
        <f>D33</f>
        <v>739.4</v>
      </c>
    </row>
    <row r="33" spans="1:4" s="105" customFormat="1" ht="38.25">
      <c r="A33" s="101" t="s">
        <v>18</v>
      </c>
      <c r="B33" s="102" t="s">
        <v>31</v>
      </c>
      <c r="C33" s="102" t="s">
        <v>19</v>
      </c>
      <c r="D33" s="103">
        <f>SUM('№ 7'!F39)</f>
        <v>739.4</v>
      </c>
    </row>
    <row r="34" spans="1:4" s="104" customFormat="1" ht="30" customHeight="1">
      <c r="A34" s="106" t="s">
        <v>210</v>
      </c>
      <c r="B34" s="98" t="s">
        <v>95</v>
      </c>
      <c r="C34" s="98"/>
      <c r="D34" s="107">
        <f>D35</f>
        <v>109</v>
      </c>
    </row>
    <row r="35" spans="1:4" s="104" customFormat="1" ht="19.5" customHeight="1">
      <c r="A35" s="101" t="s">
        <v>34</v>
      </c>
      <c r="B35" s="102" t="s">
        <v>95</v>
      </c>
      <c r="C35" s="102" t="s">
        <v>35</v>
      </c>
      <c r="D35" s="108">
        <f>SUM('№ 7'!F146)</f>
        <v>109</v>
      </c>
    </row>
    <row r="36" spans="1:4" s="105" customFormat="1" ht="34.5" customHeight="1">
      <c r="A36" s="109" t="s">
        <v>194</v>
      </c>
      <c r="B36" s="110" t="s">
        <v>47</v>
      </c>
      <c r="C36" s="110"/>
      <c r="D36" s="111">
        <f>D37</f>
        <v>100</v>
      </c>
    </row>
    <row r="37" spans="1:4" s="105" customFormat="1" ht="12.75">
      <c r="A37" s="101" t="s">
        <v>27</v>
      </c>
      <c r="B37" s="102" t="s">
        <v>47</v>
      </c>
      <c r="C37" s="102" t="s">
        <v>29</v>
      </c>
      <c r="D37" s="108">
        <f>SUM('№ 7'!F58)</f>
        <v>100</v>
      </c>
    </row>
    <row r="38" spans="1:4" s="105" customFormat="1" ht="89.25" hidden="1">
      <c r="A38" s="44" t="s">
        <v>166</v>
      </c>
      <c r="B38" s="26" t="s">
        <v>139</v>
      </c>
      <c r="C38" s="47"/>
      <c r="D38" s="126">
        <f>SUM(D39)</f>
        <v>0</v>
      </c>
    </row>
    <row r="39" spans="1:4" s="105" customFormat="1" ht="38.25" hidden="1">
      <c r="A39" s="29" t="s">
        <v>18</v>
      </c>
      <c r="B39" s="32" t="s">
        <v>140</v>
      </c>
      <c r="C39" s="32" t="s">
        <v>19</v>
      </c>
      <c r="D39" s="108">
        <f>SUM('№ 7'!F60)</f>
        <v>0</v>
      </c>
    </row>
    <row r="40" spans="1:4" s="104" customFormat="1" ht="25.5">
      <c r="A40" s="112" t="s">
        <v>216</v>
      </c>
      <c r="B40" s="113" t="s">
        <v>38</v>
      </c>
      <c r="C40" s="98"/>
      <c r="D40" s="107">
        <f>D41</f>
        <v>197</v>
      </c>
    </row>
    <row r="41" spans="1:4" s="105" customFormat="1" ht="12.75">
      <c r="A41" s="101" t="s">
        <v>39</v>
      </c>
      <c r="B41" s="114" t="s">
        <v>38</v>
      </c>
      <c r="C41" s="102" t="s">
        <v>40</v>
      </c>
      <c r="D41" s="108">
        <f>SUM('№ 7'!F44)</f>
        <v>197</v>
      </c>
    </row>
    <row r="42" spans="1:4" s="104" customFormat="1" ht="27.75" customHeight="1">
      <c r="A42" s="93" t="s">
        <v>118</v>
      </c>
      <c r="B42" s="115" t="s">
        <v>119</v>
      </c>
      <c r="C42" s="116"/>
      <c r="D42" s="117">
        <f>D43</f>
        <v>248.5</v>
      </c>
    </row>
    <row r="43" spans="1:4" s="100" customFormat="1" ht="25.5">
      <c r="A43" s="118" t="s">
        <v>195</v>
      </c>
      <c r="B43" s="98" t="s">
        <v>50</v>
      </c>
      <c r="C43" s="98"/>
      <c r="D43" s="107">
        <f>D44+D45</f>
        <v>248.5</v>
      </c>
    </row>
    <row r="44" spans="1:4" s="105" customFormat="1" ht="38.25">
      <c r="A44" s="101" t="s">
        <v>18</v>
      </c>
      <c r="B44" s="102" t="s">
        <v>50</v>
      </c>
      <c r="C44" s="102" t="s">
        <v>19</v>
      </c>
      <c r="D44" s="108">
        <f>SUM('№ 7'!F66)</f>
        <v>195.7</v>
      </c>
    </row>
    <row r="45" spans="1:4" s="119" customFormat="1" ht="18.75" customHeight="1">
      <c r="A45" s="101" t="s">
        <v>27</v>
      </c>
      <c r="B45" s="102" t="s">
        <v>120</v>
      </c>
      <c r="C45" s="102" t="s">
        <v>29</v>
      </c>
      <c r="D45" s="108">
        <f>SUM('№ 7'!F67)</f>
        <v>52.8</v>
      </c>
    </row>
    <row r="46" spans="1:4" s="119" customFormat="1" ht="30.75" customHeight="1">
      <c r="A46" s="89" t="s">
        <v>121</v>
      </c>
      <c r="B46" s="120" t="s">
        <v>122</v>
      </c>
      <c r="C46" s="121"/>
      <c r="D46" s="122">
        <f>D47+D50+D53+D58+D67+D70+D77+D80</f>
        <v>26856.2</v>
      </c>
    </row>
    <row r="47" spans="1:4" s="119" customFormat="1" ht="30.75" customHeight="1">
      <c r="A47" s="93" t="s">
        <v>123</v>
      </c>
      <c r="B47" s="115" t="s">
        <v>124</v>
      </c>
      <c r="C47" s="115"/>
      <c r="D47" s="117">
        <f>D48</f>
        <v>4247</v>
      </c>
    </row>
    <row r="48" spans="1:4" s="124" customFormat="1" ht="12.75">
      <c r="A48" s="123" t="s">
        <v>203</v>
      </c>
      <c r="B48" s="98" t="s">
        <v>82</v>
      </c>
      <c r="C48" s="98"/>
      <c r="D48" s="107">
        <f>D49</f>
        <v>4247</v>
      </c>
    </row>
    <row r="49" spans="1:4" s="104" customFormat="1" ht="26.25" customHeight="1">
      <c r="A49" s="101" t="s">
        <v>27</v>
      </c>
      <c r="B49" s="102" t="s">
        <v>82</v>
      </c>
      <c r="C49" s="102" t="s">
        <v>29</v>
      </c>
      <c r="D49" s="108">
        <f>SUM('№ 7'!F119)</f>
        <v>4247</v>
      </c>
    </row>
    <row r="50" spans="1:4" s="104" customFormat="1" ht="26.25" customHeight="1">
      <c r="A50" s="93" t="s">
        <v>125</v>
      </c>
      <c r="B50" s="115" t="s">
        <v>126</v>
      </c>
      <c r="C50" s="115"/>
      <c r="D50" s="117">
        <f>D51</f>
        <v>276</v>
      </c>
    </row>
    <row r="51" spans="1:4" s="104" customFormat="1" ht="12.75">
      <c r="A51" s="123" t="s">
        <v>217</v>
      </c>
      <c r="B51" s="98" t="s">
        <v>83</v>
      </c>
      <c r="C51" s="98"/>
      <c r="D51" s="107">
        <f>D52</f>
        <v>276</v>
      </c>
    </row>
    <row r="52" spans="1:4" s="105" customFormat="1" ht="12.75">
      <c r="A52" s="101" t="s">
        <v>27</v>
      </c>
      <c r="B52" s="102" t="s">
        <v>83</v>
      </c>
      <c r="C52" s="102" t="s">
        <v>29</v>
      </c>
      <c r="D52" s="108">
        <f>SUM('№ 7'!F121)</f>
        <v>276</v>
      </c>
    </row>
    <row r="53" spans="1:4" s="105" customFormat="1" ht="25.5" customHeight="1">
      <c r="A53" s="93" t="s">
        <v>127</v>
      </c>
      <c r="B53" s="115" t="s">
        <v>128</v>
      </c>
      <c r="C53" s="116"/>
      <c r="D53" s="117">
        <f>D54+D56</f>
        <v>600</v>
      </c>
    </row>
    <row r="54" spans="1:4" s="104" customFormat="1" ht="16.5" customHeight="1">
      <c r="A54" s="252" t="s">
        <v>218</v>
      </c>
      <c r="B54" s="247" t="s">
        <v>84</v>
      </c>
      <c r="C54" s="247"/>
      <c r="D54" s="253">
        <f>D55</f>
        <v>300</v>
      </c>
    </row>
    <row r="55" spans="1:4" s="105" customFormat="1" ht="26.25" customHeight="1">
      <c r="A55" s="152" t="s">
        <v>27</v>
      </c>
      <c r="B55" s="159" t="s">
        <v>84</v>
      </c>
      <c r="C55" s="159" t="s">
        <v>29</v>
      </c>
      <c r="D55" s="160">
        <f>SUM('№ 7'!F123)</f>
        <v>300</v>
      </c>
    </row>
    <row r="56" spans="1:4" s="105" customFormat="1" ht="53.25" customHeight="1">
      <c r="A56" s="257" t="s">
        <v>186</v>
      </c>
      <c r="B56" s="195" t="s">
        <v>187</v>
      </c>
      <c r="C56" s="195"/>
      <c r="D56" s="162">
        <f>SUM(D57)</f>
        <v>300</v>
      </c>
    </row>
    <row r="57" spans="1:4" s="105" customFormat="1" ht="26.25" customHeight="1">
      <c r="A57" s="258" t="s">
        <v>27</v>
      </c>
      <c r="B57" s="159" t="s">
        <v>187</v>
      </c>
      <c r="C57" s="159" t="s">
        <v>29</v>
      </c>
      <c r="D57" s="160">
        <f>SUM('№ 7'!F125)</f>
        <v>300</v>
      </c>
    </row>
    <row r="58" spans="1:4" s="105" customFormat="1" ht="26.25" customHeight="1">
      <c r="A58" s="215" t="s">
        <v>129</v>
      </c>
      <c r="B58" s="216" t="s">
        <v>130</v>
      </c>
      <c r="C58" s="217"/>
      <c r="D58" s="259">
        <f>D59+D85+D87+D61+D63+D65</f>
        <v>5009.6</v>
      </c>
    </row>
    <row r="59" spans="1:4" s="100" customFormat="1" ht="25.5">
      <c r="A59" s="254" t="s">
        <v>219</v>
      </c>
      <c r="B59" s="255" t="s">
        <v>85</v>
      </c>
      <c r="C59" s="255"/>
      <c r="D59" s="256">
        <f>D60</f>
        <v>1988.6</v>
      </c>
    </row>
    <row r="60" spans="1:4" s="105" customFormat="1" ht="12.75">
      <c r="A60" s="152" t="s">
        <v>27</v>
      </c>
      <c r="B60" s="159" t="s">
        <v>85</v>
      </c>
      <c r="C60" s="159" t="s">
        <v>29</v>
      </c>
      <c r="D60" s="246">
        <f>SUM('№ 7'!F127)</f>
        <v>1988.6</v>
      </c>
    </row>
    <row r="61" spans="1:4" s="105" customFormat="1" ht="25.5">
      <c r="A61" s="194" t="s">
        <v>180</v>
      </c>
      <c r="B61" s="158" t="s">
        <v>181</v>
      </c>
      <c r="C61" s="159"/>
      <c r="D61" s="251">
        <f>SUM(D62)</f>
        <v>25</v>
      </c>
    </row>
    <row r="62" spans="1:4" s="105" customFormat="1" ht="12.75">
      <c r="A62" s="152" t="s">
        <v>27</v>
      </c>
      <c r="B62" s="159" t="s">
        <v>181</v>
      </c>
      <c r="C62" s="159" t="s">
        <v>29</v>
      </c>
      <c r="D62" s="246">
        <f>SUM('№ 7'!F96)</f>
        <v>25</v>
      </c>
    </row>
    <row r="63" spans="1:4" s="105" customFormat="1" ht="38.25">
      <c r="A63" s="194" t="s">
        <v>182</v>
      </c>
      <c r="B63" s="158" t="s">
        <v>183</v>
      </c>
      <c r="C63" s="159"/>
      <c r="D63" s="251">
        <f>SUM(D64)</f>
        <v>200</v>
      </c>
    </row>
    <row r="64" spans="1:4" s="105" customFormat="1" ht="12.75">
      <c r="A64" s="152" t="s">
        <v>27</v>
      </c>
      <c r="B64" s="159" t="s">
        <v>183</v>
      </c>
      <c r="C64" s="159" t="s">
        <v>29</v>
      </c>
      <c r="D64" s="246">
        <f>SUM('№ 7'!F98)</f>
        <v>200</v>
      </c>
    </row>
    <row r="65" spans="1:4" s="105" customFormat="1" ht="38.25">
      <c r="A65" s="194" t="s">
        <v>184</v>
      </c>
      <c r="B65" s="158" t="s">
        <v>185</v>
      </c>
      <c r="C65" s="159"/>
      <c r="D65" s="251">
        <f>SUM(D66)</f>
        <v>100</v>
      </c>
    </row>
    <row r="66" spans="1:4" s="105" customFormat="1" ht="12.75">
      <c r="A66" s="152" t="s">
        <v>27</v>
      </c>
      <c r="B66" s="159" t="s">
        <v>185</v>
      </c>
      <c r="C66" s="159" t="s">
        <v>29</v>
      </c>
      <c r="D66" s="246">
        <f>SUM('№ 7'!F100)</f>
        <v>100</v>
      </c>
    </row>
    <row r="67" spans="1:4" s="105" customFormat="1" ht="12.75">
      <c r="A67" s="248" t="s">
        <v>151</v>
      </c>
      <c r="B67" s="249" t="s">
        <v>152</v>
      </c>
      <c r="C67" s="250"/>
      <c r="D67" s="204">
        <f>D68</f>
        <v>300</v>
      </c>
    </row>
    <row r="68" spans="1:4" s="105" customFormat="1" ht="25.5">
      <c r="A68" s="35" t="s">
        <v>220</v>
      </c>
      <c r="B68" s="26" t="s">
        <v>153</v>
      </c>
      <c r="C68" s="102"/>
      <c r="D68" s="205">
        <f>SUM(D69)</f>
        <v>300</v>
      </c>
    </row>
    <row r="69" spans="1:4" s="105" customFormat="1" ht="12.75">
      <c r="A69" s="29" t="s">
        <v>27</v>
      </c>
      <c r="B69" s="32" t="s">
        <v>153</v>
      </c>
      <c r="C69" s="102" t="s">
        <v>29</v>
      </c>
      <c r="D69" s="205">
        <f>SUM('№ 7'!F71)</f>
        <v>300</v>
      </c>
    </row>
    <row r="70" spans="1:4" s="105" customFormat="1" ht="38.25">
      <c r="A70" s="206" t="s">
        <v>154</v>
      </c>
      <c r="B70" s="207" t="s">
        <v>155</v>
      </c>
      <c r="C70" s="208"/>
      <c r="D70" s="209">
        <f>D71+D73+D75</f>
        <v>14449.6</v>
      </c>
    </row>
    <row r="71" spans="1:4" s="105" customFormat="1" ht="38.25">
      <c r="A71" s="190" t="s">
        <v>221</v>
      </c>
      <c r="B71" s="191" t="s">
        <v>148</v>
      </c>
      <c r="C71" s="191"/>
      <c r="D71" s="210">
        <f>SUM(D72)</f>
        <v>2556</v>
      </c>
    </row>
    <row r="72" spans="1:4" s="105" customFormat="1" ht="12.75">
      <c r="A72" s="152" t="s">
        <v>27</v>
      </c>
      <c r="B72" s="192" t="s">
        <v>148</v>
      </c>
      <c r="C72" s="192" t="s">
        <v>29</v>
      </c>
      <c r="D72" s="210">
        <f>SUM('№ 7'!F78)</f>
        <v>2556</v>
      </c>
    </row>
    <row r="73" spans="1:4" s="105" customFormat="1" ht="51">
      <c r="A73" s="194" t="s">
        <v>222</v>
      </c>
      <c r="B73" s="191" t="s">
        <v>149</v>
      </c>
      <c r="C73" s="211"/>
      <c r="D73" s="212">
        <f>SUM(D74)</f>
        <v>2033.6</v>
      </c>
    </row>
    <row r="74" spans="1:4" s="105" customFormat="1" ht="12.75">
      <c r="A74" s="152" t="s">
        <v>27</v>
      </c>
      <c r="B74" s="192" t="s">
        <v>149</v>
      </c>
      <c r="C74" s="192" t="s">
        <v>29</v>
      </c>
      <c r="D74" s="212">
        <f>SUM('№ 7'!F80)</f>
        <v>2033.6</v>
      </c>
    </row>
    <row r="75" spans="1:4" s="105" customFormat="1" ht="51">
      <c r="A75" s="151" t="s">
        <v>223</v>
      </c>
      <c r="B75" s="191" t="s">
        <v>150</v>
      </c>
      <c r="C75" s="211"/>
      <c r="D75" s="213">
        <f>SUM(D76)</f>
        <v>9860</v>
      </c>
    </row>
    <row r="76" spans="1:4" s="105" customFormat="1" ht="12.75">
      <c r="A76" s="152" t="s">
        <v>27</v>
      </c>
      <c r="B76" s="192" t="s">
        <v>150</v>
      </c>
      <c r="C76" s="192" t="s">
        <v>29</v>
      </c>
      <c r="D76" s="214">
        <f>SUM('№ 7'!F82)</f>
        <v>9860</v>
      </c>
    </row>
    <row r="77" spans="1:4" s="105" customFormat="1" ht="25.5" hidden="1">
      <c r="A77" s="215" t="s">
        <v>156</v>
      </c>
      <c r="B77" s="216" t="s">
        <v>157</v>
      </c>
      <c r="C77" s="217"/>
      <c r="D77" s="218">
        <f>D78</f>
        <v>1500</v>
      </c>
    </row>
    <row r="78" spans="1:4" s="105" customFormat="1" ht="51" hidden="1">
      <c r="A78" s="219" t="s">
        <v>158</v>
      </c>
      <c r="B78" s="220" t="s">
        <v>159</v>
      </c>
      <c r="C78" s="221"/>
      <c r="D78" s="222">
        <f>SUM(D79)</f>
        <v>1500</v>
      </c>
    </row>
    <row r="79" spans="1:4" s="105" customFormat="1" ht="12.75" hidden="1">
      <c r="A79" s="29" t="s">
        <v>39</v>
      </c>
      <c r="B79" s="32" t="s">
        <v>159</v>
      </c>
      <c r="C79" s="32" t="s">
        <v>40</v>
      </c>
      <c r="D79" s="205">
        <f>SUM('№ 7'!F102)</f>
        <v>1500</v>
      </c>
    </row>
    <row r="80" spans="1:4" s="105" customFormat="1" ht="25.5">
      <c r="A80" s="206" t="s">
        <v>160</v>
      </c>
      <c r="B80" s="207" t="s">
        <v>161</v>
      </c>
      <c r="C80" s="208"/>
      <c r="D80" s="209">
        <f>D81+D83</f>
        <v>474</v>
      </c>
    </row>
    <row r="81" spans="1:4" s="105" customFormat="1" ht="12.75">
      <c r="A81" s="194" t="s">
        <v>224</v>
      </c>
      <c r="B81" s="158" t="s">
        <v>162</v>
      </c>
      <c r="C81" s="195"/>
      <c r="D81" s="210">
        <f>SUM(D82)</f>
        <v>474</v>
      </c>
    </row>
    <row r="82" spans="1:4" s="105" customFormat="1" ht="12.75">
      <c r="A82" s="152" t="s">
        <v>27</v>
      </c>
      <c r="B82" s="159" t="s">
        <v>162</v>
      </c>
      <c r="C82" s="159" t="s">
        <v>29</v>
      </c>
      <c r="D82" s="210">
        <f>SUM('№ 7'!F104)</f>
        <v>474</v>
      </c>
    </row>
    <row r="83" spans="1:4" s="105" customFormat="1" ht="51" hidden="1">
      <c r="A83" s="194" t="s">
        <v>163</v>
      </c>
      <c r="B83" s="158" t="s">
        <v>164</v>
      </c>
      <c r="C83" s="195"/>
      <c r="D83" s="223">
        <f>D84</f>
        <v>0</v>
      </c>
    </row>
    <row r="84" spans="1:4" s="105" customFormat="1" ht="12.75" hidden="1">
      <c r="A84" s="152" t="s">
        <v>27</v>
      </c>
      <c r="B84" s="161" t="s">
        <v>164</v>
      </c>
      <c r="C84" s="159" t="s">
        <v>29</v>
      </c>
      <c r="D84" s="224">
        <f>SUM('№ 7'!F106)</f>
        <v>0</v>
      </c>
    </row>
    <row r="85" spans="1:4" s="105" customFormat="1" ht="25.5">
      <c r="A85" s="151" t="s">
        <v>207</v>
      </c>
      <c r="B85" s="158" t="s">
        <v>138</v>
      </c>
      <c r="C85" s="159"/>
      <c r="D85" s="162">
        <f>SUM(D86)</f>
        <v>2696</v>
      </c>
    </row>
    <row r="86" spans="1:4" s="105" customFormat="1" ht="12.75">
      <c r="A86" s="152" t="s">
        <v>27</v>
      </c>
      <c r="B86" s="161" t="s">
        <v>138</v>
      </c>
      <c r="C86" s="159" t="s">
        <v>29</v>
      </c>
      <c r="D86" s="160">
        <f>SUM('№ 7'!F129)</f>
        <v>2696</v>
      </c>
    </row>
    <row r="87" spans="1:4" s="105" customFormat="1" ht="76.5" hidden="1">
      <c r="A87" s="151" t="s">
        <v>167</v>
      </c>
      <c r="B87" s="158" t="s">
        <v>133</v>
      </c>
      <c r="C87" s="159"/>
      <c r="D87" s="162">
        <f>SUM(D88)</f>
        <v>0</v>
      </c>
    </row>
    <row r="88" spans="1:4" s="105" customFormat="1" ht="12.75" hidden="1">
      <c r="A88" s="152" t="s">
        <v>27</v>
      </c>
      <c r="B88" s="161" t="s">
        <v>133</v>
      </c>
      <c r="C88" s="159" t="s">
        <v>29</v>
      </c>
      <c r="D88" s="160">
        <f>SUM('№ 7'!F131)</f>
        <v>0</v>
      </c>
    </row>
    <row r="89" spans="1:4" s="125" customFormat="1" ht="15.75">
      <c r="A89" s="150" t="s">
        <v>131</v>
      </c>
      <c r="B89" s="155" t="s">
        <v>132</v>
      </c>
      <c r="C89" s="156"/>
      <c r="D89" s="157">
        <f>D90+D92+D94++D97+D99+D105+D101+D109+D111+D113+D115+D117+D119+D106+D123+D121+D103+D125</f>
        <v>1052.4</v>
      </c>
    </row>
    <row r="90" spans="1:4" s="104" customFormat="1" ht="33" customHeight="1">
      <c r="A90" s="97" t="s">
        <v>225</v>
      </c>
      <c r="B90" s="98" t="s">
        <v>22</v>
      </c>
      <c r="C90" s="98"/>
      <c r="D90" s="99">
        <f>D91</f>
        <v>1.8</v>
      </c>
    </row>
    <row r="91" spans="1:4" s="104" customFormat="1" ht="13.5" customHeight="1">
      <c r="A91" s="101" t="s">
        <v>18</v>
      </c>
      <c r="B91" s="102" t="s">
        <v>22</v>
      </c>
      <c r="C91" s="102" t="s">
        <v>19</v>
      </c>
      <c r="D91" s="103">
        <f>SUM('№ 7'!F29)</f>
        <v>1.8</v>
      </c>
    </row>
    <row r="92" spans="1:4" s="104" customFormat="1" ht="38.25">
      <c r="A92" s="97" t="s">
        <v>226</v>
      </c>
      <c r="B92" s="98" t="s">
        <v>23</v>
      </c>
      <c r="C92" s="98"/>
      <c r="D92" s="99">
        <f>D93</f>
        <v>15.6</v>
      </c>
    </row>
    <row r="93" spans="1:4" s="105" customFormat="1" ht="38.25">
      <c r="A93" s="101" t="s">
        <v>18</v>
      </c>
      <c r="B93" s="102" t="s">
        <v>23</v>
      </c>
      <c r="C93" s="102" t="s">
        <v>19</v>
      </c>
      <c r="D93" s="103">
        <f>SUM('№ 7'!F31)</f>
        <v>15.6</v>
      </c>
    </row>
    <row r="94" spans="1:4" s="105" customFormat="1" ht="12.75">
      <c r="A94" s="97" t="s">
        <v>227</v>
      </c>
      <c r="B94" s="98" t="s">
        <v>33</v>
      </c>
      <c r="C94" s="98"/>
      <c r="D94" s="99">
        <f>SUM(D95:D96)</f>
        <v>400</v>
      </c>
    </row>
    <row r="95" spans="1:4" s="105" customFormat="1" ht="12.75" hidden="1">
      <c r="A95" s="101" t="s">
        <v>34</v>
      </c>
      <c r="B95" s="102" t="s">
        <v>33</v>
      </c>
      <c r="C95" s="102" t="s">
        <v>35</v>
      </c>
      <c r="D95" s="103">
        <f>SUM('№ 7'!F41)</f>
        <v>0</v>
      </c>
    </row>
    <row r="96" spans="1:4" s="105" customFormat="1" ht="12.75">
      <c r="A96" s="36" t="s">
        <v>30</v>
      </c>
      <c r="B96" s="102" t="s">
        <v>33</v>
      </c>
      <c r="C96" s="102" t="s">
        <v>28</v>
      </c>
      <c r="D96" s="103">
        <f>SUM('№ 7'!F47)</f>
        <v>400</v>
      </c>
    </row>
    <row r="97" spans="1:4" s="105" customFormat="1" ht="51" hidden="1">
      <c r="A97" s="68" t="s">
        <v>141</v>
      </c>
      <c r="B97" s="47" t="s">
        <v>142</v>
      </c>
      <c r="C97" s="47"/>
      <c r="D97" s="174">
        <f>SUM(D98)</f>
        <v>0</v>
      </c>
    </row>
    <row r="98" spans="1:4" s="105" customFormat="1" ht="12.75" hidden="1">
      <c r="A98" s="29" t="s">
        <v>27</v>
      </c>
      <c r="B98" s="32" t="s">
        <v>142</v>
      </c>
      <c r="C98" s="32" t="s">
        <v>29</v>
      </c>
      <c r="D98" s="103">
        <f>SUM('№ 7'!F62)</f>
        <v>0</v>
      </c>
    </row>
    <row r="99" spans="1:4" s="104" customFormat="1" ht="56.25" customHeight="1" hidden="1">
      <c r="A99" s="97" t="s">
        <v>54</v>
      </c>
      <c r="B99" s="98" t="s">
        <v>55</v>
      </c>
      <c r="C99" s="98"/>
      <c r="D99" s="107">
        <f>D100</f>
        <v>0</v>
      </c>
    </row>
    <row r="100" spans="1:4" s="104" customFormat="1" ht="12.75" hidden="1">
      <c r="A100" s="101" t="s">
        <v>27</v>
      </c>
      <c r="B100" s="102" t="s">
        <v>55</v>
      </c>
      <c r="C100" s="102" t="s">
        <v>29</v>
      </c>
      <c r="D100" s="108"/>
    </row>
    <row r="101" spans="1:4" s="104" customFormat="1" ht="25.5">
      <c r="A101" s="112" t="s">
        <v>228</v>
      </c>
      <c r="B101" s="98" t="s">
        <v>71</v>
      </c>
      <c r="C101" s="98"/>
      <c r="D101" s="107">
        <f>D102</f>
        <v>5</v>
      </c>
    </row>
    <row r="102" spans="1:4" s="105" customFormat="1" ht="12.75">
      <c r="A102" s="29" t="s">
        <v>27</v>
      </c>
      <c r="B102" s="102" t="s">
        <v>71</v>
      </c>
      <c r="C102" s="102" t="s">
        <v>29</v>
      </c>
      <c r="D102" s="108">
        <f>SUM('№ 7'!F93+'№ 7'!F136)</f>
        <v>5</v>
      </c>
    </row>
    <row r="103" spans="1:4" s="105" customFormat="1" ht="25.5" hidden="1">
      <c r="A103" s="38" t="s">
        <v>229</v>
      </c>
      <c r="B103" s="144" t="s">
        <v>169</v>
      </c>
      <c r="C103" s="26"/>
      <c r="D103" s="126">
        <f>SUM(D104)</f>
        <v>0</v>
      </c>
    </row>
    <row r="104" spans="1:4" s="105" customFormat="1" ht="12.75" hidden="1">
      <c r="A104" s="29" t="s">
        <v>27</v>
      </c>
      <c r="B104" s="146" t="s">
        <v>169</v>
      </c>
      <c r="C104" s="32" t="s">
        <v>29</v>
      </c>
      <c r="D104" s="108">
        <f>SUM('№ 7'!F108)</f>
        <v>0</v>
      </c>
    </row>
    <row r="105" spans="1:4" s="104" customFormat="1" ht="51" hidden="1">
      <c r="A105" s="112" t="s">
        <v>59</v>
      </c>
      <c r="B105" s="113" t="s">
        <v>60</v>
      </c>
      <c r="C105" s="98"/>
      <c r="D105" s="107">
        <f>D108</f>
        <v>0</v>
      </c>
    </row>
    <row r="106" spans="1:4" s="104" customFormat="1" ht="51" hidden="1">
      <c r="A106" s="38" t="s">
        <v>61</v>
      </c>
      <c r="B106" s="60" t="s">
        <v>62</v>
      </c>
      <c r="C106" s="98"/>
      <c r="D106" s="107">
        <f>D107</f>
        <v>0</v>
      </c>
    </row>
    <row r="107" spans="1:4" s="104" customFormat="1" ht="12.75" hidden="1">
      <c r="A107" s="36" t="s">
        <v>39</v>
      </c>
      <c r="B107" s="61" t="s">
        <v>62</v>
      </c>
      <c r="C107" s="102" t="s">
        <v>40</v>
      </c>
      <c r="D107" s="108">
        <f>SUM('№ 7'!F86)</f>
        <v>0</v>
      </c>
    </row>
    <row r="108" spans="1:4" s="105" customFormat="1" ht="12.75" hidden="1">
      <c r="A108" s="101" t="s">
        <v>39</v>
      </c>
      <c r="B108" s="114" t="s">
        <v>60</v>
      </c>
      <c r="C108" s="102" t="s">
        <v>40</v>
      </c>
      <c r="D108" s="108">
        <f>SUM('№ 7'!F84)</f>
        <v>0</v>
      </c>
    </row>
    <row r="109" spans="1:4" s="104" customFormat="1" ht="51" hidden="1">
      <c r="A109" s="112" t="s">
        <v>73</v>
      </c>
      <c r="B109" s="98" t="s">
        <v>74</v>
      </c>
      <c r="C109" s="98"/>
      <c r="D109" s="107">
        <f>D110</f>
        <v>0</v>
      </c>
    </row>
    <row r="110" spans="1:4" s="104" customFormat="1" ht="12.75" hidden="1">
      <c r="A110" s="101" t="s">
        <v>39</v>
      </c>
      <c r="B110" s="102" t="s">
        <v>74</v>
      </c>
      <c r="C110" s="102" t="s">
        <v>40</v>
      </c>
      <c r="D110" s="108">
        <f>SUM('№ 7'!F110)</f>
        <v>0</v>
      </c>
    </row>
    <row r="111" spans="1:4" s="100" customFormat="1" ht="51" hidden="1">
      <c r="A111" s="112" t="s">
        <v>75</v>
      </c>
      <c r="B111" s="98" t="s">
        <v>76</v>
      </c>
      <c r="C111" s="98"/>
      <c r="D111" s="107">
        <f>D112</f>
        <v>0</v>
      </c>
    </row>
    <row r="112" spans="1:4" s="105" customFormat="1" ht="12.75" hidden="1">
      <c r="A112" s="101" t="s">
        <v>39</v>
      </c>
      <c r="B112" s="102" t="s">
        <v>76</v>
      </c>
      <c r="C112" s="102" t="s">
        <v>40</v>
      </c>
      <c r="D112" s="108">
        <f>SUM('№ 7'!F112)</f>
        <v>0</v>
      </c>
    </row>
    <row r="113" spans="1:4" s="100" customFormat="1" ht="25.5">
      <c r="A113" s="112" t="s">
        <v>209</v>
      </c>
      <c r="B113" s="98" t="s">
        <v>91</v>
      </c>
      <c r="C113" s="98"/>
      <c r="D113" s="107">
        <f>D114</f>
        <v>500</v>
      </c>
    </row>
    <row r="114" spans="1:4" s="105" customFormat="1" ht="12.75">
      <c r="A114" s="101" t="s">
        <v>39</v>
      </c>
      <c r="B114" s="102" t="s">
        <v>91</v>
      </c>
      <c r="C114" s="102" t="s">
        <v>40</v>
      </c>
      <c r="D114" s="108">
        <f>SUM('№ 7'!F140)</f>
        <v>500</v>
      </c>
    </row>
    <row r="115" spans="1:4" s="100" customFormat="1" ht="51" hidden="1">
      <c r="A115" s="112" t="s">
        <v>77</v>
      </c>
      <c r="B115" s="98" t="s">
        <v>78</v>
      </c>
      <c r="C115" s="98"/>
      <c r="D115" s="107">
        <f>D116</f>
        <v>0</v>
      </c>
    </row>
    <row r="116" spans="1:4" s="105" customFormat="1" ht="12.75" hidden="1">
      <c r="A116" s="101" t="s">
        <v>39</v>
      </c>
      <c r="B116" s="102" t="s">
        <v>78</v>
      </c>
      <c r="C116" s="102" t="s">
        <v>40</v>
      </c>
      <c r="D116" s="108">
        <f>SUM('№ 7'!F114)</f>
        <v>0</v>
      </c>
    </row>
    <row r="117" spans="1:4" s="105" customFormat="1" ht="63.75" hidden="1">
      <c r="A117" s="38" t="s">
        <v>134</v>
      </c>
      <c r="B117" s="26" t="s">
        <v>92</v>
      </c>
      <c r="C117" s="26"/>
      <c r="D117" s="126">
        <f>SUM(D118)</f>
        <v>0</v>
      </c>
    </row>
    <row r="118" spans="1:4" s="105" customFormat="1" ht="12.75" hidden="1">
      <c r="A118" s="36" t="s">
        <v>39</v>
      </c>
      <c r="B118" s="32" t="s">
        <v>92</v>
      </c>
      <c r="C118" s="32" t="s">
        <v>40</v>
      </c>
      <c r="D118" s="108">
        <f>SUM('№ 7'!F142)</f>
        <v>0</v>
      </c>
    </row>
    <row r="119" spans="1:4" s="100" customFormat="1" ht="25.5" hidden="1">
      <c r="A119" s="112" t="s">
        <v>230</v>
      </c>
      <c r="B119" s="98" t="s">
        <v>66</v>
      </c>
      <c r="C119" s="98"/>
      <c r="D119" s="107">
        <f>D120</f>
        <v>0</v>
      </c>
    </row>
    <row r="120" spans="1:4" s="105" customFormat="1" ht="12.75" hidden="1">
      <c r="A120" s="149" t="s">
        <v>39</v>
      </c>
      <c r="B120" s="153" t="s">
        <v>66</v>
      </c>
      <c r="C120" s="153" t="s">
        <v>40</v>
      </c>
      <c r="D120" s="154">
        <f>SUM('№ 7'!F89)</f>
        <v>0</v>
      </c>
    </row>
    <row r="121" spans="1:4" s="105" customFormat="1" ht="51" hidden="1">
      <c r="A121" s="190" t="s">
        <v>146</v>
      </c>
      <c r="B121" s="191" t="s">
        <v>147</v>
      </c>
      <c r="C121" s="191"/>
      <c r="D121" s="197">
        <f>SUM(D122)</f>
        <v>130</v>
      </c>
    </row>
    <row r="122" spans="1:4" s="105" customFormat="1" ht="12.75" hidden="1">
      <c r="A122" s="152" t="s">
        <v>27</v>
      </c>
      <c r="B122" s="192" t="s">
        <v>147</v>
      </c>
      <c r="C122" s="192" t="s">
        <v>29</v>
      </c>
      <c r="D122" s="193">
        <f>SUM('№ 7'!F75)</f>
        <v>130</v>
      </c>
    </row>
    <row r="123" spans="1:4" s="105" customFormat="1" ht="25.5" hidden="1">
      <c r="A123" s="194" t="s">
        <v>231</v>
      </c>
      <c r="B123" s="195" t="s">
        <v>135</v>
      </c>
      <c r="C123" s="159"/>
      <c r="D123" s="196">
        <f>D124</f>
        <v>0</v>
      </c>
    </row>
    <row r="124" spans="1:4" s="105" customFormat="1" ht="12.75" customHeight="1" hidden="1">
      <c r="A124" s="152" t="s">
        <v>27</v>
      </c>
      <c r="B124" s="159" t="s">
        <v>135</v>
      </c>
      <c r="C124" s="159" t="s">
        <v>29</v>
      </c>
      <c r="D124" s="160">
        <f>SUM('№ 7'!F52)</f>
        <v>0</v>
      </c>
    </row>
    <row r="125" spans="1:4" s="105" customFormat="1" ht="45.75" customHeight="1" hidden="1">
      <c r="A125" s="194" t="s">
        <v>174</v>
      </c>
      <c r="B125" s="195" t="s">
        <v>175</v>
      </c>
      <c r="C125" s="195"/>
      <c r="D125" s="162">
        <f>SUM(D126)</f>
        <v>0</v>
      </c>
    </row>
    <row r="126" spans="1:4" s="105" customFormat="1" ht="12.75" customHeight="1" hidden="1">
      <c r="A126" s="152" t="s">
        <v>27</v>
      </c>
      <c r="B126" s="159" t="s">
        <v>175</v>
      </c>
      <c r="C126" s="159" t="s">
        <v>28</v>
      </c>
      <c r="D126" s="160">
        <f>SUM('№ 7'!F50)</f>
        <v>0</v>
      </c>
    </row>
    <row r="127" spans="1:4" s="104" customFormat="1" ht="15.75" customHeight="1">
      <c r="A127" s="268" t="s">
        <v>96</v>
      </c>
      <c r="B127" s="268"/>
      <c r="C127" s="268"/>
      <c r="D127" s="238">
        <f>D89+D24</f>
        <v>33329.1</v>
      </c>
    </row>
  </sheetData>
  <sheetProtection/>
  <mergeCells count="19">
    <mergeCell ref="A10:D10"/>
    <mergeCell ref="A19:D19"/>
    <mergeCell ref="A127:C127"/>
    <mergeCell ref="A13:D13"/>
    <mergeCell ref="A16:D16"/>
    <mergeCell ref="A17:D17"/>
    <mergeCell ref="A18:D18"/>
    <mergeCell ref="A14:D14"/>
    <mergeCell ref="A11:D11"/>
    <mergeCell ref="A12:D12"/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rintOptions/>
  <pageMargins left="0.75" right="0.3" top="0.54" bottom="0.36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2020-10-02T12:58:24Z</cp:lastPrinted>
  <dcterms:modified xsi:type="dcterms:W3CDTF">2020-12-28T07:07:48Z</dcterms:modified>
  <cp:category/>
  <cp:version/>
  <cp:contentType/>
  <cp:contentStatus/>
</cp:coreProperties>
</file>