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440" windowHeight="1122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<sst xmlns="http://schemas.openxmlformats.org/spreadsheetml/2006/main" count="528" uniqueCount="145">
  <si>
    <t>тыс.руб.</t>
  </si>
  <si>
    <t>Наименование доходов</t>
  </si>
  <si>
    <t>% исполнения</t>
  </si>
  <si>
    <t>"-" невыпол-нено;"+" перевып.</t>
  </si>
  <si>
    <t>НАЛОГОВЫЕ И НЕНАЛОГОВЫЕ ДОХОДЫ</t>
  </si>
  <si>
    <t>Налоги на прибыль, доходы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</si>
  <si>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</si>
  <si>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</si>
  <si>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</si>
  <si>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</si>
  <si>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</si>
  <si>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</si>
  <si>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Прочие поступления от денежных взысканий (штрафов) и иных сумм в возмещение ущерба</t>
  </si>
  <si>
    <t>Прочие неналоговые доходы</t>
  </si>
  <si>
    <t>Штрафы, санкции, возмещение ущерба</t>
  </si>
  <si>
    <t>Денежные взыскания (штрафы) за нарушение законодательства РФ о размещении заказов на поставки товаров, выполнение работ, оказание услуг</t>
  </si>
  <si>
    <t>Коды бюджетной классификации РФ</t>
  </si>
  <si>
    <t>1</t>
  </si>
  <si>
    <t>00</t>
  </si>
  <si>
    <t>00000</t>
  </si>
  <si>
    <t>0000</t>
  </si>
  <si>
    <t>000</t>
  </si>
  <si>
    <t>01</t>
  </si>
  <si>
    <t>01000</t>
  </si>
  <si>
    <t>110</t>
  </si>
  <si>
    <t>Налог на прибыль организаций</t>
  </si>
  <si>
    <t>02000</t>
  </si>
  <si>
    <t>03</t>
  </si>
  <si>
    <t>Налоги на товары (работы, услуги), реализуемые на территории РФ</t>
  </si>
  <si>
    <t>05</t>
  </si>
  <si>
    <t>02</t>
  </si>
  <si>
    <t>Единый налог на вмененный доход для отдельных видов деятельности</t>
  </si>
  <si>
    <t>03000</t>
  </si>
  <si>
    <t>04000</t>
  </si>
  <si>
    <t>Налог, взимаемый в связи с применением патентной системы налогообложения</t>
  </si>
  <si>
    <t>06</t>
  </si>
  <si>
    <t>06000</t>
  </si>
  <si>
    <t xml:space="preserve">Земельный налог </t>
  </si>
  <si>
    <t>08</t>
  </si>
  <si>
    <t>Государственная пошлина, сборы</t>
  </si>
  <si>
    <t>Государственная пошлина по делам, рассматриваемым  в судах общей юрисдикции, мировыми судьями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</si>
  <si>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</si>
  <si>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07000</t>
  </si>
  <si>
    <t>Государственная пошлина за государственную регистрацию, а также за совершение прочих юридически значимых действий</t>
  </si>
  <si>
    <t>09</t>
  </si>
  <si>
    <t>Задолженность и перерасчеты по отмененным налогам, сборам и иным обязательным платежам</t>
  </si>
  <si>
    <t>11</t>
  </si>
  <si>
    <t>Доходы от использования имущества, находящегося  в государственной и муниципальной собственности</t>
  </si>
  <si>
    <t>120</t>
  </si>
  <si>
    <t>Дивиденды по акциям и доходы от прочих форм участия в капитале, находящихся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</si>
  <si>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</si>
  <si>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05000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</si>
  <si>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</si>
  <si>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05013</t>
  </si>
  <si>
    <t>00 &lt;...&gt;</t>
  </si>
  <si>
    <r>
      <t xml:space="preserve">Доходы, получаемые в виде </t>
    </r>
    <r>
      <rPr>
        <sz val="10"/>
        <color indexed="12"/>
        <rFont val="Bookman Old Style"/>
        <family val="1"/>
      </rPr>
      <t>арендной платы за земельные участки</t>
    </r>
    <r>
      <rPr>
        <sz val="10"/>
        <rFont val="Bookman Old Style"/>
        <family val="1"/>
      </rPr>
      <t xml:space="preserve">, государственная собственность на которые не разграничена &lt;...&gt;, а также средства от продажи права на заключение договоров аренды указанных земельных участков
</t>
    </r>
  </si>
  <si>
    <t>05035</t>
  </si>
  <si>
    <t>10</t>
  </si>
  <si>
    <r>
      <t xml:space="preserve">Доходы от сдачи в </t>
    </r>
    <r>
      <rPr>
        <sz val="10"/>
        <color indexed="12"/>
        <rFont val="Bookman Old Style"/>
        <family val="1"/>
      </rPr>
      <t>аренду имущества</t>
    </r>
    <r>
      <rPr>
        <sz val="10"/>
        <rFont val="Bookman Old Style"/>
        <family val="1"/>
      </rPr>
      <t xml:space="preserve">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
</t>
    </r>
  </si>
  <si>
    <t>05075</t>
  </si>
  <si>
    <r>
      <t xml:space="preserve">Доходы от сдачи в </t>
    </r>
    <r>
      <rPr>
        <sz val="10"/>
        <color indexed="12"/>
        <rFont val="Bookman Old Style"/>
        <family val="1"/>
      </rPr>
      <t>аренду имущества, составляющего казну</t>
    </r>
    <r>
      <rPr>
        <sz val="10"/>
        <rFont val="Bookman Old Style"/>
        <family val="1"/>
      </rPr>
      <t xml:space="preserve"> &lt;...&gt;  (за исключением земельных участков)
</t>
    </r>
  </si>
  <si>
    <t>Платежи от государственных и муниципальных унитарных предприятий</t>
  </si>
  <si>
    <t>08000</t>
  </si>
  <si>
    <t xml:space="preserve">      Средства, получаемые от передачи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</si>
  <si>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>09000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</si>
  <si>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</si>
  <si>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12</t>
  </si>
  <si>
    <t>Платежи при пользовании природными ресурсами</t>
  </si>
  <si>
    <t>Плата за негативное воздействие на окружающую среду</t>
  </si>
  <si>
    <t>Плата за использование лесов</t>
  </si>
  <si>
    <t>13</t>
  </si>
  <si>
    <t>Доходы от оказания платных услуг и компенсации затрат государства</t>
  </si>
  <si>
    <t>130</t>
  </si>
  <si>
    <t>Прочие доходы от оказания платных услуг и компенсации затрат государства</t>
  </si>
  <si>
    <t>14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</si>
  <si>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</si>
  <si>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</si>
  <si>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</si>
  <si>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15</t>
  </si>
  <si>
    <t xml:space="preserve">Административные платежи и сборы </t>
  </si>
  <si>
    <t>Платежи, взимаемые государственными и муниципальными организациями за выполнение определенных функций</t>
  </si>
  <si>
    <t>16</t>
  </si>
  <si>
    <t>140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</si>
  <si>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</si>
  <si>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</si>
  <si>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</t>
  </si>
  <si>
    <t>25000</t>
  </si>
  <si>
    <t xml:space="preserve"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 </t>
  </si>
  <si>
    <t>28000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</si>
  <si>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</si>
  <si>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30000</t>
  </si>
  <si>
    <t>Денежные взыскания ( штрафы) за административные правонарушения в области дорожного движения</t>
  </si>
  <si>
    <t>33000</t>
  </si>
  <si>
    <t>43000</t>
  </si>
  <si>
    <t>Денежные взыскания ( штрафы) за нарушение законодательства РФ об административных правонарушениях, предусмотренных ст.20.25 Кодекса</t>
  </si>
  <si>
    <t>90000</t>
  </si>
  <si>
    <t>17</t>
  </si>
  <si>
    <t>180</t>
  </si>
  <si>
    <t>Невыясненные поступления</t>
  </si>
  <si>
    <t xml:space="preserve">Суммы по искам о возмещении вреда, причиненного окружающей среде </t>
  </si>
  <si>
    <t>2</t>
  </si>
  <si>
    <t xml:space="preserve">БЕЗВОЗМЕЗДНЫЕ ПОСТУПЛЕНИЯ        </t>
  </si>
  <si>
    <t>15000</t>
  </si>
  <si>
    <t>150</t>
  </si>
  <si>
    <t>Дотации бюджетам субъектов РФ и муниципальных образований</t>
  </si>
  <si>
    <r>
      <t>15</t>
    </r>
    <r>
      <rPr>
        <sz val="10"/>
        <rFont val="Bookman Old Style"/>
        <family val="1"/>
      </rPr>
      <t>001</t>
    </r>
  </si>
  <si>
    <t xml:space="preserve">ДОТАЦИЯ на выравнивание бюджетной обеспеченности бюджетам поселений из регионального фонда финансовой поддержки </t>
  </si>
  <si>
    <r>
      <t>15</t>
    </r>
    <r>
      <rPr>
        <sz val="10"/>
        <rFont val="Bookman Old Style"/>
        <family val="1"/>
      </rPr>
      <t>002</t>
    </r>
  </si>
  <si>
    <t>20000</t>
  </si>
  <si>
    <t>Субсидии бюджетам субъектов РФ и муниципальных образований</t>
  </si>
  <si>
    <r>
      <t>29</t>
    </r>
    <r>
      <rPr>
        <sz val="10"/>
        <rFont val="Bookman Old Style"/>
        <family val="1"/>
      </rPr>
      <t>999</t>
    </r>
  </si>
  <si>
    <t>Субвенции бюджетам субъектов РФ и муниципальных образований</t>
  </si>
  <si>
    <t>35118</t>
  </si>
  <si>
    <r>
      <t>Субвенция на  осуществление полномочий по первичному</t>
    </r>
    <r>
      <rPr>
        <i/>
        <sz val="10"/>
        <rFont val="Bookman Old Style"/>
        <family val="1"/>
      </rPr>
      <t xml:space="preserve"> воинскому учету </t>
    </r>
    <r>
      <rPr>
        <sz val="10"/>
        <rFont val="Bookman Old Style"/>
        <family val="1"/>
      </rPr>
      <t>на территориях, где отсутствуют военные комиссариаты</t>
    </r>
  </si>
  <si>
    <t>40000</t>
  </si>
  <si>
    <t>Иные межбюджетные трансферты</t>
  </si>
  <si>
    <t>07</t>
  </si>
  <si>
    <t>Прочие безвозмездные поступления</t>
  </si>
  <si>
    <t>05030</t>
  </si>
  <si>
    <t>Прочие безвозмездные поспупления в бюджеты сельских поселений</t>
  </si>
  <si>
    <t>ВСЕГО ДОХОДОВ</t>
  </si>
  <si>
    <t>25555</t>
  </si>
  <si>
    <t>Субсидии бюджетам городских поселений на реализацию программ формирования современной городской среды</t>
  </si>
  <si>
    <t>Субсидия на софинансирование строительства и реконструкции объектов муниципальной собственности в рамках основного мероприятия "Строительство, реконструкция и капитальный ремонт объектов водоотведения и очистки сточных вод</t>
  </si>
  <si>
    <t>20077</t>
  </si>
  <si>
    <t>9098</t>
  </si>
  <si>
    <t>9103</t>
  </si>
  <si>
    <t>Субсидия на осуществление дорожной деятельности,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 области в рамках основного мероприятия "Выполнение работ по обеспечению сохранности и приведению в нормативное состояние автомобильных дорог общего пользования местного значения, дворовых территорий и проездов к ним"</t>
  </si>
  <si>
    <t>9198</t>
  </si>
  <si>
    <t>Субсидия на ликвидацию очагов сорного растения борщевик Сосновского</t>
  </si>
  <si>
    <t>40014</t>
  </si>
  <si>
    <t>Межбюджетные трансферты, передаваемые бюджетам поселений из бюджета района на осуществление части полномочий по решению вопросов местного значения в соответствии с заключенными соглашениямисельских поселений Псковской области</t>
  </si>
  <si>
    <t>10000</t>
  </si>
  <si>
    <t>Платежи в целях возмещения причиненного ущерба (убытков)</t>
  </si>
  <si>
    <t>Уточненный годовой план на 01.10.2020г.</t>
  </si>
  <si>
    <t>ДОТАЦИЯ бюджетам городских поселений на поддержку мер по обеспечению сбалансированности бюджетов</t>
  </si>
  <si>
    <t>16001</t>
  </si>
  <si>
    <t>ДОТАЦИЯ бюджетам городских поселений на выравнивание бюджетной обеспеченности из бюджетов муниципальных районов</t>
  </si>
  <si>
    <t>45160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</si>
  <si>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 (Резервный фонд Администрации района)</t>
  </si>
  <si>
    <t>9023</t>
  </si>
  <si>
    <t>Средства на осуществление дополнительных расходов из резервных фондов Администрации области</t>
  </si>
  <si>
    <t>Ожидаемое исполнение доходной части бюджета муниципального образования</t>
  </si>
  <si>
    <t>"Пушкиногорье" за  2020 года</t>
  </si>
  <si>
    <t>Ожидаемое исполнение за 2020г.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</si>
</sst>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_р_._-;_-@_-"/>
    <numFmt numFmtId="173" formatCode="#,##0.0_ ;\-#,##0.0\ "/>
    <numFmt numFmtId="174" formatCode="_-* #,##0.00_р_._-;\-* #,##0.00_р_._-;_-* &quot;-&quot;?_р_._-;_-@_-"/>
    <numFmt numFmtId="175" formatCode="_-* #,##0.000_р_._-;\-* #,##0.000_р_._-;_-* &quot;-&quot;?_р_._-;_-@_-"/>
    <numFmt numFmtId="176" formatCode="_-* #,##0.0000_р_._-;\-* #,##0.0000_р_._-;_-* &quot;-&quot;?_р_._-;_-@_-"/>
    <numFmt numFmtId="177" formatCode="_-* #,##0.00000_р_._-;\-* #,##0.00000_р_._-;_-* &quot;-&quot;?_р_._-;_-@_-"/>
    <numFmt numFmtId="178" formatCode="_-* #,##0.0_р_._-;\-* #,##0.0_р_._-;_-* &quot;-&quot;?????_р_._-;_-@_-"/>
    <numFmt numFmtId="179" formatCode="#,##0.0"/>
    <numFmt numFmtId="180" formatCode="_-* #,##0.00_р_._-;\-* #,##0.00_р_._-;_-* &quot;-&quot;?????_р_._-;_-@_-"/>
    <numFmt numFmtId="181" formatCode="_-* #,##0.000_р_._-;\-* #,##0.000_р_._-;_-* &quot;-&quot;?????_р_._-;_-@_-"/>
    <numFmt numFmtId="182" formatCode="_-* #,##0.0000_р_._-;\-* #,##0.0000_р_._-;_-* &quot;-&quot;?????_р_._-;_-@_-"/>
    <numFmt numFmtId="183" formatCode="_-* #,##0.00000_р_._-;\-* #,##0.00000_р_._-;_-* &quot;-&quot;?????_р_._-;_-@_-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9"/>
      <name val="Bookman Old Style"/>
      <family val="1"/>
    </font>
    <font>
      <sz val="10"/>
      <name val="Bookman Old Style"/>
      <family val="1"/>
    </font>
    <font>
      <b/>
      <sz val="10"/>
      <name val="Bookman Old Style"/>
      <family val="1"/>
    </font>
    <font>
      <sz val="10"/>
      <color indexed="12"/>
      <name val="Bookman Old Style"/>
      <family val="1"/>
    </font>
    <font>
      <i/>
      <sz val="10"/>
      <name val="Bookman Old Style"/>
      <family val="1"/>
    </font>
    <font>
      <b/>
      <sz val="12"/>
      <name val="Bookman Old Style"/>
      <family val="1"/>
    </font>
    <font>
      <sz val="1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1" xfId="52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 wrapText="1"/>
      <protection/>
    </xf>
    <xf numFmtId="0" fontId="4" fillId="0" borderId="0" xfId="0" applyFont="1" applyFill="1" applyAlignment="1">
      <alignment/>
    </xf>
    <xf numFmtId="49" fontId="5" fillId="0" borderId="13" xfId="0" applyNumberFormat="1" applyFont="1" applyFill="1" applyBorder="1" applyAlignment="1">
      <alignment horizontal="center" vertical="justify"/>
    </xf>
    <xf numFmtId="49" fontId="5" fillId="0" borderId="14" xfId="0" applyNumberFormat="1" applyFont="1" applyFill="1" applyBorder="1" applyAlignment="1">
      <alignment horizontal="center" vertical="justify"/>
    </xf>
    <xf numFmtId="0" fontId="5" fillId="0" borderId="10" xfId="0" applyFont="1" applyFill="1" applyBorder="1" applyAlignment="1">
      <alignment vertical="justify"/>
    </xf>
    <xf numFmtId="178" fontId="4" fillId="0" borderId="10" xfId="0" applyNumberFormat="1" applyFont="1" applyFill="1" applyBorder="1" applyAlignment="1">
      <alignment/>
    </xf>
    <xf numFmtId="179" fontId="4" fillId="0" borderId="10" xfId="0" applyNumberFormat="1" applyFont="1" applyFill="1" applyBorder="1" applyAlignment="1">
      <alignment/>
    </xf>
    <xf numFmtId="49" fontId="5" fillId="0" borderId="15" xfId="0" applyNumberFormat="1" applyFont="1" applyFill="1" applyBorder="1" applyAlignment="1">
      <alignment horizontal="center" vertical="justify"/>
    </xf>
    <xf numFmtId="49" fontId="5" fillId="0" borderId="16" xfId="0" applyNumberFormat="1" applyFont="1" applyFill="1" applyBorder="1" applyAlignment="1">
      <alignment horizontal="center" vertical="justify"/>
    </xf>
    <xf numFmtId="49" fontId="4" fillId="0" borderId="15" xfId="0" applyNumberFormat="1" applyFont="1" applyFill="1" applyBorder="1" applyAlignment="1">
      <alignment horizontal="center" vertical="justify"/>
    </xf>
    <xf numFmtId="49" fontId="4" fillId="0" borderId="16" xfId="0" applyNumberFormat="1" applyFont="1" applyFill="1" applyBorder="1" applyAlignment="1">
      <alignment horizontal="center" vertical="justify"/>
    </xf>
    <xf numFmtId="0" fontId="4" fillId="0" borderId="10" xfId="0" applyFont="1" applyFill="1" applyBorder="1" applyAlignment="1">
      <alignment vertical="justify"/>
    </xf>
    <xf numFmtId="49" fontId="5" fillId="0" borderId="17" xfId="0" applyNumberFormat="1" applyFont="1" applyFill="1" applyBorder="1" applyAlignment="1">
      <alignment horizontal="center" vertical="justify"/>
    </xf>
    <xf numFmtId="0" fontId="5" fillId="0" borderId="0" xfId="0" applyFont="1" applyFill="1" applyAlignment="1">
      <alignment wrapText="1"/>
    </xf>
    <xf numFmtId="0" fontId="4" fillId="0" borderId="10" xfId="0" applyFont="1" applyFill="1" applyBorder="1" applyAlignment="1">
      <alignment vertical="justify" wrapText="1"/>
    </xf>
    <xf numFmtId="0" fontId="4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justify" wrapText="1"/>
    </xf>
    <xf numFmtId="49" fontId="4" fillId="0" borderId="15" xfId="0" applyNumberFormat="1" applyFont="1" applyFill="1" applyBorder="1" applyAlignment="1">
      <alignment horizontal="right" vertical="justify"/>
    </xf>
    <xf numFmtId="49" fontId="4" fillId="0" borderId="16" xfId="0" applyNumberFormat="1" applyFont="1" applyFill="1" applyBorder="1" applyAlignment="1">
      <alignment horizontal="right" vertical="justify"/>
    </xf>
    <xf numFmtId="0" fontId="4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49" fontId="6" fillId="0" borderId="16" xfId="0" applyNumberFormat="1" applyFont="1" applyFill="1" applyBorder="1" applyAlignment="1">
      <alignment horizontal="center" vertical="justify"/>
    </xf>
    <xf numFmtId="49" fontId="4" fillId="0" borderId="13" xfId="0" applyNumberFormat="1" applyFont="1" applyFill="1" applyBorder="1" applyAlignment="1">
      <alignment horizontal="center" vertical="justify"/>
    </xf>
    <xf numFmtId="49" fontId="4" fillId="0" borderId="14" xfId="0" applyNumberFormat="1" applyFont="1" applyFill="1" applyBorder="1" applyAlignment="1">
      <alignment horizontal="center" vertical="justify"/>
    </xf>
    <xf numFmtId="49" fontId="4" fillId="0" borderId="17" xfId="0" applyNumberFormat="1" applyFont="1" applyFill="1" applyBorder="1" applyAlignment="1">
      <alignment horizontal="center" vertical="justify"/>
    </xf>
    <xf numFmtId="49" fontId="8" fillId="0" borderId="15" xfId="0" applyNumberFormat="1" applyFont="1" applyFill="1" applyBorder="1" applyAlignment="1">
      <alignment horizontal="center" vertical="justify"/>
    </xf>
    <xf numFmtId="49" fontId="8" fillId="0" borderId="16" xfId="0" applyNumberFormat="1" applyFont="1" applyFill="1" applyBorder="1" applyAlignment="1">
      <alignment horizontal="center" vertical="justify"/>
    </xf>
    <xf numFmtId="49" fontId="8" fillId="0" borderId="17" xfId="0" applyNumberFormat="1" applyFont="1" applyFill="1" applyBorder="1" applyAlignment="1">
      <alignment horizontal="center" vertical="justify"/>
    </xf>
    <xf numFmtId="0" fontId="8" fillId="0" borderId="17" xfId="0" applyFont="1" applyFill="1" applyBorder="1" applyAlignment="1">
      <alignment horizontal="center" vertical="justify" wrapText="1"/>
    </xf>
    <xf numFmtId="172" fontId="4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Fill="1" applyAlignment="1">
      <alignment horizontal="center"/>
    </xf>
    <xf numFmtId="172" fontId="9" fillId="0" borderId="0" xfId="0" applyNumberFormat="1" applyFont="1" applyFill="1" applyAlignment="1">
      <alignment horizontal="right"/>
    </xf>
    <xf numFmtId="0" fontId="4" fillId="0" borderId="0" xfId="52" applyFont="1" applyBorder="1" applyAlignment="1">
      <alignment horizontal="right"/>
      <protection/>
    </xf>
    <xf numFmtId="0" fontId="6" fillId="0" borderId="0" xfId="52" applyFont="1" applyBorder="1" applyAlignment="1">
      <alignment horizontal="right"/>
      <protection/>
    </xf>
    <xf numFmtId="0" fontId="4" fillId="0" borderId="0" xfId="0" applyFont="1" applyAlignment="1">
      <alignment horizontal="right"/>
    </xf>
    <xf numFmtId="178" fontId="5" fillId="0" borderId="10" xfId="0" applyNumberFormat="1" applyFont="1" applyFill="1" applyBorder="1" applyAlignment="1">
      <alignment horizontal="right"/>
    </xf>
    <xf numFmtId="178" fontId="4" fillId="0" borderId="10" xfId="0" applyNumberFormat="1" applyFont="1" applyFill="1" applyBorder="1" applyAlignment="1">
      <alignment/>
    </xf>
    <xf numFmtId="178" fontId="4" fillId="0" borderId="10" xfId="0" applyNumberFormat="1" applyFont="1" applyFill="1" applyBorder="1" applyAlignment="1">
      <alignment wrapText="1"/>
    </xf>
    <xf numFmtId="178" fontId="4" fillId="0" borderId="10" xfId="0" applyNumberFormat="1" applyFont="1" applyFill="1" applyBorder="1" applyAlignment="1">
      <alignment horizontal="right"/>
    </xf>
    <xf numFmtId="178" fontId="5" fillId="0" borderId="10" xfId="0" applyNumberFormat="1" applyFont="1" applyFill="1" applyBorder="1" applyAlignment="1">
      <alignment/>
    </xf>
    <xf numFmtId="178" fontId="5" fillId="0" borderId="17" xfId="0" applyNumberFormat="1" applyFont="1" applyFill="1" applyBorder="1" applyAlignment="1">
      <alignment horizontal="right"/>
    </xf>
    <xf numFmtId="178" fontId="5" fillId="0" borderId="17" xfId="0" applyNumberFormat="1" applyFont="1" applyFill="1" applyBorder="1" applyAlignment="1">
      <alignment wrapText="1"/>
    </xf>
    <xf numFmtId="178" fontId="5" fillId="0" borderId="10" xfId="0" applyNumberFormat="1" applyFont="1" applyFill="1" applyBorder="1" applyAlignment="1">
      <alignment wrapText="1"/>
    </xf>
    <xf numFmtId="49" fontId="3" fillId="0" borderId="15" xfId="0" applyNumberFormat="1" applyFont="1" applyFill="1" applyBorder="1" applyAlignment="1">
      <alignment horizontal="center" vertical="justify" wrapText="1"/>
    </xf>
    <xf numFmtId="49" fontId="3" fillId="0" borderId="16" xfId="0" applyNumberFormat="1" applyFont="1" applyFill="1" applyBorder="1" applyAlignment="1">
      <alignment horizontal="center" vertical="justify" wrapText="1"/>
    </xf>
    <xf numFmtId="49" fontId="3" fillId="0" borderId="17" xfId="0" applyNumberFormat="1" applyFont="1" applyFill="1" applyBorder="1" applyAlignment="1">
      <alignment horizontal="center" vertical="justify" wrapText="1"/>
    </xf>
    <xf numFmtId="0" fontId="8" fillId="0" borderId="0" xfId="0" applyFont="1" applyBorder="1" applyAlignment="1">
      <alignment horizontal="center"/>
    </xf>
    <xf numFmtId="0" fontId="4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tabSelected="1" zoomScalePageLayoutView="0" workbookViewId="0" topLeftCell="A74">
      <selection activeCell="L81" sqref="L81"/>
    </sheetView>
  </sheetViews>
  <sheetFormatPr defaultColWidth="9.00390625" defaultRowHeight="12.75"/>
  <cols>
    <col min="1" max="1" width="2.25390625" style="4" customWidth="1"/>
    <col min="2" max="2" width="3.625" style="4" customWidth="1"/>
    <col min="3" max="3" width="8.00390625" style="4" customWidth="1"/>
    <col min="4" max="4" width="4.375" style="4" customWidth="1"/>
    <col min="5" max="5" width="6.125" style="4" customWidth="1"/>
    <col min="6" max="6" width="5.125" style="4" customWidth="1"/>
    <col min="7" max="7" width="64.625" style="4" customWidth="1"/>
    <col min="8" max="8" width="19.875" style="32" customWidth="1"/>
    <col min="9" max="9" width="19.00390625" style="32" customWidth="1"/>
    <col min="10" max="10" width="13.00390625" style="4" customWidth="1"/>
    <col min="11" max="11" width="11.375" style="4" customWidth="1"/>
    <col min="12" max="16384" width="9.125" style="4" customWidth="1"/>
  </cols>
  <sheetData>
    <row r="1" spans="2:11" ht="15">
      <c r="B1" s="33"/>
      <c r="C1" s="33"/>
      <c r="D1" s="33"/>
      <c r="E1" s="33"/>
      <c r="F1" s="33"/>
      <c r="G1" s="37"/>
      <c r="H1" s="34"/>
      <c r="I1" s="34"/>
      <c r="J1" s="34"/>
      <c r="K1" s="37"/>
    </row>
    <row r="2" spans="2:11" ht="15">
      <c r="B2" s="33"/>
      <c r="C2" s="33"/>
      <c r="D2" s="33"/>
      <c r="E2" s="33"/>
      <c r="F2" s="33"/>
      <c r="G2" s="38"/>
      <c r="H2" s="34"/>
      <c r="I2" s="34"/>
      <c r="J2" s="34"/>
      <c r="K2" s="38"/>
    </row>
    <row r="3" spans="2:11" ht="15">
      <c r="B3" s="33"/>
      <c r="C3" s="33"/>
      <c r="D3" s="33"/>
      <c r="E3" s="33"/>
      <c r="F3" s="33"/>
      <c r="G3" s="38"/>
      <c r="H3" s="34"/>
      <c r="I3" s="34"/>
      <c r="J3" s="34"/>
      <c r="K3" s="38"/>
    </row>
    <row r="4" spans="2:11" ht="15">
      <c r="B4" s="33"/>
      <c r="C4" s="33"/>
      <c r="D4" s="33"/>
      <c r="E4" s="33"/>
      <c r="F4" s="33"/>
      <c r="G4" s="37"/>
      <c r="H4" s="34"/>
      <c r="I4" s="34"/>
      <c r="J4" s="34"/>
      <c r="K4" s="37"/>
    </row>
    <row r="5" spans="1:11" ht="15">
      <c r="A5" s="34"/>
      <c r="B5" s="34"/>
      <c r="C5" s="39"/>
      <c r="D5" s="39"/>
      <c r="E5" s="39"/>
      <c r="F5" s="39"/>
      <c r="G5" s="34"/>
      <c r="H5" s="34"/>
      <c r="I5" s="34"/>
      <c r="J5" s="34"/>
      <c r="K5" s="34"/>
    </row>
    <row r="6" spans="1:11" ht="15">
      <c r="A6" s="34"/>
      <c r="B6" s="34"/>
      <c r="C6" s="39"/>
      <c r="D6" s="39"/>
      <c r="E6" s="39"/>
      <c r="F6" s="39"/>
      <c r="G6" s="34"/>
      <c r="H6" s="34"/>
      <c r="I6" s="34"/>
      <c r="J6" s="34"/>
      <c r="K6" s="34"/>
    </row>
    <row r="7" spans="1:11" ht="15">
      <c r="A7" s="34"/>
      <c r="B7" s="34"/>
      <c r="C7" s="39"/>
      <c r="D7" s="39"/>
      <c r="E7" s="39"/>
      <c r="F7" s="39"/>
      <c r="G7" s="34"/>
      <c r="H7" s="34"/>
      <c r="I7" s="34"/>
      <c r="J7" s="34"/>
      <c r="K7" s="34"/>
    </row>
    <row r="8" spans="1:11" ht="15.75" customHeight="1">
      <c r="A8" s="51" t="s">
        <v>142</v>
      </c>
      <c r="B8" s="51"/>
      <c r="C8" s="51"/>
      <c r="D8" s="51"/>
      <c r="E8" s="51"/>
      <c r="F8" s="51"/>
      <c r="G8" s="52"/>
      <c r="H8" s="52"/>
      <c r="I8" s="52"/>
      <c r="J8" s="52"/>
      <c r="K8" s="52"/>
    </row>
    <row r="9" spans="1:11" ht="15" customHeight="1">
      <c r="A9" s="51" t="s">
        <v>143</v>
      </c>
      <c r="B9" s="51"/>
      <c r="C9" s="51"/>
      <c r="D9" s="51"/>
      <c r="E9" s="51"/>
      <c r="F9" s="51"/>
      <c r="G9" s="52"/>
      <c r="H9" s="52"/>
      <c r="I9" s="52"/>
      <c r="J9" s="52"/>
      <c r="K9" s="52"/>
    </row>
    <row r="10" spans="7:9" ht="16.5">
      <c r="G10" s="35"/>
      <c r="H10" s="36" t="s">
        <v>0</v>
      </c>
      <c r="I10" s="36"/>
    </row>
    <row r="11" spans="1:11" ht="71.25" customHeight="1">
      <c r="A11" s="48" t="s">
        <v>16</v>
      </c>
      <c r="B11" s="49"/>
      <c r="C11" s="49"/>
      <c r="D11" s="49"/>
      <c r="E11" s="49"/>
      <c r="F11" s="50"/>
      <c r="G11" s="1" t="s">
        <v>1</v>
      </c>
      <c r="H11" s="2" t="s">
        <v>134</v>
      </c>
      <c r="I11" s="2" t="s">
        <v>144</v>
      </c>
      <c r="J11" s="3" t="s">
        <v>2</v>
      </c>
      <c r="K11" s="3" t="s">
        <v>3</v>
      </c>
    </row>
    <row r="12" spans="1:11" ht="18.75" customHeight="1">
      <c r="A12" s="5" t="s">
        <v>17</v>
      </c>
      <c r="B12" s="6" t="s">
        <v>18</v>
      </c>
      <c r="C12" s="6" t="s">
        <v>19</v>
      </c>
      <c r="D12" s="6" t="s">
        <v>18</v>
      </c>
      <c r="E12" s="6" t="s">
        <v>20</v>
      </c>
      <c r="F12" s="6" t="s">
        <v>21</v>
      </c>
      <c r="G12" s="7" t="s">
        <v>4</v>
      </c>
      <c r="H12" s="40">
        <f>SUM(H13+H16+H18+H22+H25+H28+H32+H33+H43+H46+H48+H51+H53+H64)</f>
        <v>17286</v>
      </c>
      <c r="I12" s="40">
        <f>SUM(I13+I16+I18+I22+I25+I28+I32+I33+I43+I46+I48+I51+I53+I64)</f>
        <v>17017.92759</v>
      </c>
      <c r="J12" s="8">
        <f>SUM(I12/H12*100)</f>
        <v>98.4491935091982</v>
      </c>
      <c r="K12" s="9">
        <f>SUM(I12-H12)</f>
        <v>-268.0724100000007</v>
      </c>
    </row>
    <row r="13" spans="1:11" ht="25.5">
      <c r="A13" s="10" t="s">
        <v>17</v>
      </c>
      <c r="B13" s="11" t="s">
        <v>22</v>
      </c>
      <c r="C13" s="11" t="s">
        <v>19</v>
      </c>
      <c r="D13" s="11" t="s">
        <v>18</v>
      </c>
      <c r="E13" s="11" t="s">
        <v>20</v>
      </c>
      <c r="F13" s="11" t="s">
        <v>21</v>
      </c>
      <c r="G13" s="7" t="s">
        <v>5</v>
      </c>
      <c r="H13" s="40">
        <f>SUM(H14:H15)</f>
        <v>8620</v>
      </c>
      <c r="I13" s="40">
        <f>SUM(I14:I15)</f>
        <v>8350</v>
      </c>
      <c r="J13" s="8">
        <f aca="true" t="shared" si="0" ref="J13:J78">SUM(I13/H13*100)</f>
        <v>96.8677494199536</v>
      </c>
      <c r="K13" s="9">
        <f aca="true" t="shared" si="1" ref="K13:K78">SUM(I13-H13)</f>
        <v>-270</v>
      </c>
    </row>
    <row r="14" spans="1:11" ht="12.75" customHeight="1" hidden="1">
      <c r="A14" s="12" t="s">
        <v>17</v>
      </c>
      <c r="B14" s="13" t="s">
        <v>22</v>
      </c>
      <c r="C14" s="13" t="s">
        <v>23</v>
      </c>
      <c r="D14" s="13" t="s">
        <v>22</v>
      </c>
      <c r="E14" s="13" t="s">
        <v>20</v>
      </c>
      <c r="F14" s="13" t="s">
        <v>24</v>
      </c>
      <c r="G14" s="14" t="s">
        <v>25</v>
      </c>
      <c r="H14" s="41"/>
      <c r="I14" s="41"/>
      <c r="J14" s="8" t="e">
        <f t="shared" si="0"/>
        <v>#DIV/0!</v>
      </c>
      <c r="K14" s="9">
        <f t="shared" si="1"/>
        <v>0</v>
      </c>
    </row>
    <row r="15" spans="1:11" ht="15">
      <c r="A15" s="12" t="s">
        <v>17</v>
      </c>
      <c r="B15" s="13" t="s">
        <v>22</v>
      </c>
      <c r="C15" s="13" t="s">
        <v>26</v>
      </c>
      <c r="D15" s="13" t="s">
        <v>22</v>
      </c>
      <c r="E15" s="13" t="s">
        <v>20</v>
      </c>
      <c r="F15" s="13" t="s">
        <v>24</v>
      </c>
      <c r="G15" s="14" t="s">
        <v>6</v>
      </c>
      <c r="H15" s="41">
        <v>8620</v>
      </c>
      <c r="I15" s="41">
        <v>8350</v>
      </c>
      <c r="J15" s="8">
        <f t="shared" si="0"/>
        <v>96.8677494199536</v>
      </c>
      <c r="K15" s="9">
        <f t="shared" si="1"/>
        <v>-270</v>
      </c>
    </row>
    <row r="16" spans="1:11" ht="27">
      <c r="A16" s="10" t="s">
        <v>17</v>
      </c>
      <c r="B16" s="11" t="s">
        <v>27</v>
      </c>
      <c r="C16" s="11" t="s">
        <v>19</v>
      </c>
      <c r="D16" s="11" t="s">
        <v>18</v>
      </c>
      <c r="E16" s="11" t="s">
        <v>20</v>
      </c>
      <c r="F16" s="15" t="s">
        <v>21</v>
      </c>
      <c r="G16" s="16" t="s">
        <v>28</v>
      </c>
      <c r="H16" s="40">
        <f>SUM(H17)</f>
        <v>2596</v>
      </c>
      <c r="I16" s="40">
        <f>SUM(I17)</f>
        <v>2480</v>
      </c>
      <c r="J16" s="8">
        <f t="shared" si="0"/>
        <v>95.53158705701078</v>
      </c>
      <c r="K16" s="9">
        <f t="shared" si="1"/>
        <v>-116</v>
      </c>
    </row>
    <row r="17" spans="1:11" ht="30">
      <c r="A17" s="12" t="s">
        <v>17</v>
      </c>
      <c r="B17" s="13" t="s">
        <v>27</v>
      </c>
      <c r="C17" s="13" t="s">
        <v>26</v>
      </c>
      <c r="D17" s="13" t="s">
        <v>22</v>
      </c>
      <c r="E17" s="13" t="s">
        <v>20</v>
      </c>
      <c r="F17" s="13" t="s">
        <v>24</v>
      </c>
      <c r="G17" s="17" t="s">
        <v>7</v>
      </c>
      <c r="H17" s="41">
        <v>2596</v>
      </c>
      <c r="I17" s="41">
        <v>2480</v>
      </c>
      <c r="J17" s="8">
        <f t="shared" si="0"/>
        <v>95.53158705701078</v>
      </c>
      <c r="K17" s="9">
        <f t="shared" si="1"/>
        <v>-116</v>
      </c>
    </row>
    <row r="18" spans="1:11" ht="25.5">
      <c r="A18" s="10" t="s">
        <v>17</v>
      </c>
      <c r="B18" s="11" t="s">
        <v>29</v>
      </c>
      <c r="C18" s="11" t="s">
        <v>19</v>
      </c>
      <c r="D18" s="11" t="s">
        <v>18</v>
      </c>
      <c r="E18" s="11" t="s">
        <v>20</v>
      </c>
      <c r="F18" s="11" t="s">
        <v>21</v>
      </c>
      <c r="G18" s="7" t="s">
        <v>8</v>
      </c>
      <c r="H18" s="40">
        <f>SUM(H19:H21)</f>
        <v>10</v>
      </c>
      <c r="I18" s="40">
        <f>SUM(I19:I21)</f>
        <v>35.9659</v>
      </c>
      <c r="J18" s="8">
        <f t="shared" si="0"/>
        <v>359.659</v>
      </c>
      <c r="K18" s="9">
        <f t="shared" si="1"/>
        <v>25.965899999999998</v>
      </c>
    </row>
    <row r="19" spans="1:11" ht="15" customHeight="1" hidden="1">
      <c r="A19" s="12" t="s">
        <v>17</v>
      </c>
      <c r="B19" s="13" t="s">
        <v>29</v>
      </c>
      <c r="C19" s="13" t="s">
        <v>26</v>
      </c>
      <c r="D19" s="13" t="s">
        <v>30</v>
      </c>
      <c r="E19" s="13" t="s">
        <v>20</v>
      </c>
      <c r="F19" s="13" t="s">
        <v>24</v>
      </c>
      <c r="G19" s="17" t="s">
        <v>31</v>
      </c>
      <c r="H19" s="42"/>
      <c r="I19" s="42"/>
      <c r="J19" s="8" t="e">
        <f t="shared" si="0"/>
        <v>#DIV/0!</v>
      </c>
      <c r="K19" s="9">
        <f t="shared" si="1"/>
        <v>0</v>
      </c>
    </row>
    <row r="20" spans="1:11" ht="15" customHeight="1">
      <c r="A20" s="12" t="s">
        <v>17</v>
      </c>
      <c r="B20" s="13" t="s">
        <v>29</v>
      </c>
      <c r="C20" s="13" t="s">
        <v>32</v>
      </c>
      <c r="D20" s="13" t="s">
        <v>22</v>
      </c>
      <c r="E20" s="13" t="s">
        <v>20</v>
      </c>
      <c r="F20" s="13" t="s">
        <v>24</v>
      </c>
      <c r="G20" s="17" t="s">
        <v>9</v>
      </c>
      <c r="H20" s="42">
        <v>10</v>
      </c>
      <c r="I20" s="42">
        <v>35.9659</v>
      </c>
      <c r="J20" s="8">
        <f t="shared" si="0"/>
        <v>359.659</v>
      </c>
      <c r="K20" s="9">
        <f t="shared" si="1"/>
        <v>25.965899999999998</v>
      </c>
    </row>
    <row r="21" spans="1:11" ht="25.5" customHeight="1" hidden="1">
      <c r="A21" s="12" t="s">
        <v>17</v>
      </c>
      <c r="B21" s="13" t="s">
        <v>29</v>
      </c>
      <c r="C21" s="13" t="s">
        <v>33</v>
      </c>
      <c r="D21" s="13" t="s">
        <v>30</v>
      </c>
      <c r="E21" s="13" t="s">
        <v>20</v>
      </c>
      <c r="F21" s="13" t="s">
        <v>24</v>
      </c>
      <c r="G21" s="17" t="s">
        <v>34</v>
      </c>
      <c r="H21" s="42"/>
      <c r="I21" s="42"/>
      <c r="J21" s="8" t="e">
        <f t="shared" si="0"/>
        <v>#DIV/0!</v>
      </c>
      <c r="K21" s="9">
        <f t="shared" si="1"/>
        <v>0</v>
      </c>
    </row>
    <row r="22" spans="1:11" ht="25.5" hidden="1">
      <c r="A22" s="10" t="s">
        <v>17</v>
      </c>
      <c r="B22" s="11" t="s">
        <v>35</v>
      </c>
      <c r="C22" s="11" t="s">
        <v>19</v>
      </c>
      <c r="D22" s="11" t="s">
        <v>18</v>
      </c>
      <c r="E22" s="11" t="s">
        <v>20</v>
      </c>
      <c r="F22" s="11" t="s">
        <v>21</v>
      </c>
      <c r="G22" s="7" t="s">
        <v>10</v>
      </c>
      <c r="H22" s="40">
        <f>SUM(H23:H24)</f>
        <v>0</v>
      </c>
      <c r="I22" s="40">
        <f>SUM(I23:I24)</f>
        <v>0</v>
      </c>
      <c r="J22" s="8" t="e">
        <f t="shared" si="0"/>
        <v>#DIV/0!</v>
      </c>
      <c r="K22" s="9">
        <f t="shared" si="1"/>
        <v>0</v>
      </c>
    </row>
    <row r="23" spans="1:11" ht="15" hidden="1">
      <c r="A23" s="12" t="s">
        <v>17</v>
      </c>
      <c r="B23" s="13" t="s">
        <v>35</v>
      </c>
      <c r="C23" s="13" t="s">
        <v>23</v>
      </c>
      <c r="D23" s="13" t="s">
        <v>18</v>
      </c>
      <c r="E23" s="13" t="s">
        <v>20</v>
      </c>
      <c r="F23" s="13" t="s">
        <v>24</v>
      </c>
      <c r="G23" s="14" t="s">
        <v>11</v>
      </c>
      <c r="H23" s="41"/>
      <c r="I23" s="41"/>
      <c r="J23" s="8" t="e">
        <f t="shared" si="0"/>
        <v>#DIV/0!</v>
      </c>
      <c r="K23" s="9">
        <f t="shared" si="1"/>
        <v>0</v>
      </c>
    </row>
    <row r="24" spans="1:11" ht="15" hidden="1">
      <c r="A24" s="12" t="s">
        <v>17</v>
      </c>
      <c r="B24" s="13" t="s">
        <v>35</v>
      </c>
      <c r="C24" s="13" t="s">
        <v>36</v>
      </c>
      <c r="D24" s="13" t="s">
        <v>18</v>
      </c>
      <c r="E24" s="13" t="s">
        <v>20</v>
      </c>
      <c r="F24" s="13" t="s">
        <v>24</v>
      </c>
      <c r="G24" s="14" t="s">
        <v>37</v>
      </c>
      <c r="H24" s="43"/>
      <c r="I24" s="43"/>
      <c r="J24" s="8" t="e">
        <f t="shared" si="0"/>
        <v>#DIV/0!</v>
      </c>
      <c r="K24" s="9">
        <f t="shared" si="1"/>
        <v>0</v>
      </c>
    </row>
    <row r="25" spans="1:11" ht="25.5">
      <c r="A25" s="10" t="s">
        <v>17</v>
      </c>
      <c r="B25" s="11" t="s">
        <v>35</v>
      </c>
      <c r="C25" s="11" t="s">
        <v>19</v>
      </c>
      <c r="D25" s="11" t="s">
        <v>18</v>
      </c>
      <c r="E25" s="11" t="s">
        <v>20</v>
      </c>
      <c r="F25" s="11" t="s">
        <v>21</v>
      </c>
      <c r="G25" s="7" t="s">
        <v>10</v>
      </c>
      <c r="H25" s="44">
        <f>SUM(H26:H27)</f>
        <v>5930</v>
      </c>
      <c r="I25" s="44">
        <f>SUM(I26:I27)</f>
        <v>5580</v>
      </c>
      <c r="J25" s="8">
        <f t="shared" si="0"/>
        <v>94.09780775716695</v>
      </c>
      <c r="K25" s="9">
        <f t="shared" si="1"/>
        <v>-350</v>
      </c>
    </row>
    <row r="26" spans="1:11" ht="15">
      <c r="A26" s="12" t="s">
        <v>17</v>
      </c>
      <c r="B26" s="13" t="s">
        <v>35</v>
      </c>
      <c r="C26" s="13" t="s">
        <v>23</v>
      </c>
      <c r="D26" s="13" t="s">
        <v>18</v>
      </c>
      <c r="E26" s="13" t="s">
        <v>20</v>
      </c>
      <c r="F26" s="13" t="s">
        <v>24</v>
      </c>
      <c r="G26" s="17" t="s">
        <v>11</v>
      </c>
      <c r="H26" s="43">
        <v>830</v>
      </c>
      <c r="I26" s="43">
        <v>750</v>
      </c>
      <c r="J26" s="8">
        <f t="shared" si="0"/>
        <v>90.36144578313254</v>
      </c>
      <c r="K26" s="9">
        <f t="shared" si="1"/>
        <v>-80</v>
      </c>
    </row>
    <row r="27" spans="1:11" ht="15">
      <c r="A27" s="12" t="s">
        <v>17</v>
      </c>
      <c r="B27" s="13" t="s">
        <v>35</v>
      </c>
      <c r="C27" s="13" t="s">
        <v>36</v>
      </c>
      <c r="D27" s="13" t="s">
        <v>18</v>
      </c>
      <c r="E27" s="13" t="s">
        <v>20</v>
      </c>
      <c r="F27" s="13" t="s">
        <v>24</v>
      </c>
      <c r="G27" s="17" t="s">
        <v>37</v>
      </c>
      <c r="H27" s="43">
        <v>5100</v>
      </c>
      <c r="I27" s="43">
        <v>4830</v>
      </c>
      <c r="J27" s="8">
        <f t="shared" si="0"/>
        <v>94.70588235294117</v>
      </c>
      <c r="K27" s="9">
        <f t="shared" si="1"/>
        <v>-270</v>
      </c>
    </row>
    <row r="28" spans="1:11" ht="25.5" hidden="1">
      <c r="A28" s="10" t="s">
        <v>17</v>
      </c>
      <c r="B28" s="11" t="s">
        <v>38</v>
      </c>
      <c r="C28" s="11" t="s">
        <v>19</v>
      </c>
      <c r="D28" s="11" t="s">
        <v>18</v>
      </c>
      <c r="E28" s="11" t="s">
        <v>20</v>
      </c>
      <c r="F28" s="11" t="s">
        <v>21</v>
      </c>
      <c r="G28" s="7" t="s">
        <v>39</v>
      </c>
      <c r="H28" s="40">
        <f>SUM(H29:H31)</f>
        <v>0</v>
      </c>
      <c r="I28" s="40">
        <f>SUM(I29:I31)</f>
        <v>0</v>
      </c>
      <c r="J28" s="8"/>
      <c r="K28" s="9">
        <f t="shared" si="1"/>
        <v>0</v>
      </c>
    </row>
    <row r="29" spans="1:11" ht="30" hidden="1">
      <c r="A29" s="12" t="s">
        <v>17</v>
      </c>
      <c r="B29" s="13" t="s">
        <v>38</v>
      </c>
      <c r="C29" s="13" t="s">
        <v>32</v>
      </c>
      <c r="D29" s="13" t="s">
        <v>22</v>
      </c>
      <c r="E29" s="13" t="s">
        <v>20</v>
      </c>
      <c r="F29" s="13" t="s">
        <v>24</v>
      </c>
      <c r="G29" s="18" t="s">
        <v>40</v>
      </c>
      <c r="H29" s="43"/>
      <c r="I29" s="43"/>
      <c r="J29" s="8"/>
      <c r="K29" s="9">
        <f t="shared" si="1"/>
        <v>0</v>
      </c>
    </row>
    <row r="30" spans="1:11" ht="28.5" customHeight="1" hidden="1">
      <c r="A30" s="12" t="s">
        <v>17</v>
      </c>
      <c r="B30" s="13" t="s">
        <v>38</v>
      </c>
      <c r="C30" s="13" t="s">
        <v>33</v>
      </c>
      <c r="D30" s="13" t="s">
        <v>22</v>
      </c>
      <c r="E30" s="13" t="s">
        <v>20</v>
      </c>
      <c r="F30" s="13" t="s">
        <v>24</v>
      </c>
      <c r="G30" s="18" t="s">
        <v>41</v>
      </c>
      <c r="H30" s="43"/>
      <c r="I30" s="43"/>
      <c r="J30" s="8"/>
      <c r="K30" s="9">
        <f t="shared" si="1"/>
        <v>0</v>
      </c>
    </row>
    <row r="31" spans="1:11" ht="30" hidden="1">
      <c r="A31" s="12" t="s">
        <v>17</v>
      </c>
      <c r="B31" s="13" t="s">
        <v>38</v>
      </c>
      <c r="C31" s="13" t="s">
        <v>42</v>
      </c>
      <c r="D31" s="13" t="s">
        <v>22</v>
      </c>
      <c r="E31" s="13" t="s">
        <v>20</v>
      </c>
      <c r="F31" s="13" t="s">
        <v>24</v>
      </c>
      <c r="G31" s="18" t="s">
        <v>43</v>
      </c>
      <c r="H31" s="43"/>
      <c r="I31" s="43"/>
      <c r="J31" s="8" t="e">
        <f t="shared" si="0"/>
        <v>#DIV/0!</v>
      </c>
      <c r="K31" s="9">
        <f t="shared" si="1"/>
        <v>0</v>
      </c>
    </row>
    <row r="32" spans="1:11" ht="25.5" hidden="1">
      <c r="A32" s="10" t="s">
        <v>17</v>
      </c>
      <c r="B32" s="11" t="s">
        <v>44</v>
      </c>
      <c r="C32" s="11" t="s">
        <v>19</v>
      </c>
      <c r="D32" s="11" t="s">
        <v>18</v>
      </c>
      <c r="E32" s="11" t="s">
        <v>20</v>
      </c>
      <c r="F32" s="11" t="s">
        <v>21</v>
      </c>
      <c r="G32" s="7" t="s">
        <v>45</v>
      </c>
      <c r="H32" s="40"/>
      <c r="I32" s="40"/>
      <c r="J32" s="8" t="e">
        <f t="shared" si="0"/>
        <v>#DIV/0!</v>
      </c>
      <c r="K32" s="9">
        <f t="shared" si="1"/>
        <v>0</v>
      </c>
    </row>
    <row r="33" spans="1:11" ht="27" customHeight="1">
      <c r="A33" s="10" t="s">
        <v>17</v>
      </c>
      <c r="B33" s="11" t="s">
        <v>46</v>
      </c>
      <c r="C33" s="11" t="s">
        <v>19</v>
      </c>
      <c r="D33" s="11" t="s">
        <v>18</v>
      </c>
      <c r="E33" s="11" t="s">
        <v>20</v>
      </c>
      <c r="F33" s="11" t="s">
        <v>21</v>
      </c>
      <c r="G33" s="19" t="s">
        <v>47</v>
      </c>
      <c r="H33" s="40">
        <f>SUM(H36+H40+H41+H42)</f>
        <v>35</v>
      </c>
      <c r="I33" s="40">
        <f>SUM(I36+I40+I41+I42)</f>
        <v>191.34861</v>
      </c>
      <c r="J33" s="8">
        <f t="shared" si="0"/>
        <v>546.7103142857143</v>
      </c>
      <c r="K33" s="9">
        <f t="shared" si="1"/>
        <v>156.34861</v>
      </c>
    </row>
    <row r="34" spans="1:11" ht="27" customHeight="1" hidden="1">
      <c r="A34" s="12" t="s">
        <v>17</v>
      </c>
      <c r="B34" s="13" t="s">
        <v>46</v>
      </c>
      <c r="C34" s="13" t="s">
        <v>23</v>
      </c>
      <c r="D34" s="13" t="s">
        <v>18</v>
      </c>
      <c r="E34" s="13" t="s">
        <v>20</v>
      </c>
      <c r="F34" s="13" t="s">
        <v>48</v>
      </c>
      <c r="G34" s="17" t="s">
        <v>49</v>
      </c>
      <c r="H34" s="43"/>
      <c r="I34" s="43"/>
      <c r="J34" s="8" t="e">
        <f t="shared" si="0"/>
        <v>#DIV/0!</v>
      </c>
      <c r="K34" s="9">
        <f t="shared" si="1"/>
        <v>0</v>
      </c>
    </row>
    <row r="35" spans="1:11" ht="28.5" customHeight="1" hidden="1">
      <c r="A35" s="12" t="s">
        <v>17</v>
      </c>
      <c r="B35" s="13" t="s">
        <v>46</v>
      </c>
      <c r="C35" s="13" t="s">
        <v>32</v>
      </c>
      <c r="D35" s="13" t="s">
        <v>18</v>
      </c>
      <c r="E35" s="13" t="s">
        <v>20</v>
      </c>
      <c r="F35" s="13" t="s">
        <v>48</v>
      </c>
      <c r="G35" s="17" t="s">
        <v>50</v>
      </c>
      <c r="H35" s="43"/>
      <c r="I35" s="43"/>
      <c r="J35" s="8" t="e">
        <f t="shared" si="0"/>
        <v>#DIV/0!</v>
      </c>
      <c r="K35" s="9">
        <f t="shared" si="1"/>
        <v>0</v>
      </c>
    </row>
    <row r="36" spans="1:11" ht="73.5" customHeight="1">
      <c r="A36" s="12" t="s">
        <v>17</v>
      </c>
      <c r="B36" s="13" t="s">
        <v>46</v>
      </c>
      <c r="C36" s="13" t="s">
        <v>51</v>
      </c>
      <c r="D36" s="13" t="s">
        <v>18</v>
      </c>
      <c r="E36" s="13" t="s">
        <v>20</v>
      </c>
      <c r="F36" s="13" t="s">
        <v>48</v>
      </c>
      <c r="G36" s="18" t="s">
        <v>52</v>
      </c>
      <c r="H36" s="41">
        <f>SUM(H37:H39)</f>
        <v>35</v>
      </c>
      <c r="I36" s="41">
        <f>SUM(I37:I39)</f>
        <v>191.34861</v>
      </c>
      <c r="J36" s="8">
        <f t="shared" si="0"/>
        <v>546.7103142857143</v>
      </c>
      <c r="K36" s="9">
        <f t="shared" si="1"/>
        <v>156.34861</v>
      </c>
    </row>
    <row r="37" spans="1:11" ht="57.75" customHeight="1">
      <c r="A37" s="20" t="s">
        <v>17</v>
      </c>
      <c r="B37" s="21" t="s">
        <v>46</v>
      </c>
      <c r="C37" s="21" t="s">
        <v>53</v>
      </c>
      <c r="D37" s="21" t="s">
        <v>54</v>
      </c>
      <c r="E37" s="21" t="s">
        <v>20</v>
      </c>
      <c r="F37" s="21" t="s">
        <v>48</v>
      </c>
      <c r="G37" s="18" t="s">
        <v>55</v>
      </c>
      <c r="H37" s="41">
        <v>30</v>
      </c>
      <c r="I37" s="41">
        <v>176.62885</v>
      </c>
      <c r="J37" s="8">
        <f t="shared" si="0"/>
        <v>588.7628333333333</v>
      </c>
      <c r="K37" s="9">
        <f t="shared" si="1"/>
        <v>146.62885</v>
      </c>
    </row>
    <row r="38" spans="1:11" ht="65.25" customHeight="1">
      <c r="A38" s="20" t="s">
        <v>17</v>
      </c>
      <c r="B38" s="21" t="s">
        <v>46</v>
      </c>
      <c r="C38" s="21" t="s">
        <v>56</v>
      </c>
      <c r="D38" s="21" t="s">
        <v>70</v>
      </c>
      <c r="E38" s="21" t="s">
        <v>20</v>
      </c>
      <c r="F38" s="21" t="s">
        <v>48</v>
      </c>
      <c r="G38" s="18" t="s">
        <v>58</v>
      </c>
      <c r="H38" s="41">
        <v>5</v>
      </c>
      <c r="I38" s="41">
        <v>14.71976</v>
      </c>
      <c r="J38" s="8">
        <f t="shared" si="0"/>
        <v>294.39520000000005</v>
      </c>
      <c r="K38" s="9">
        <f t="shared" si="1"/>
        <v>9.71976</v>
      </c>
    </row>
    <row r="39" spans="1:11" ht="30" customHeight="1" hidden="1">
      <c r="A39" s="20" t="s">
        <v>17</v>
      </c>
      <c r="B39" s="21" t="s">
        <v>46</v>
      </c>
      <c r="C39" s="21" t="s">
        <v>59</v>
      </c>
      <c r="D39" s="21" t="s">
        <v>54</v>
      </c>
      <c r="E39" s="21" t="s">
        <v>20</v>
      </c>
      <c r="F39" s="21" t="s">
        <v>48</v>
      </c>
      <c r="G39" s="18" t="s">
        <v>60</v>
      </c>
      <c r="H39" s="41"/>
      <c r="I39" s="41"/>
      <c r="J39" s="8" t="e">
        <f t="shared" si="0"/>
        <v>#DIV/0!</v>
      </c>
      <c r="K39" s="9">
        <f t="shared" si="1"/>
        <v>0</v>
      </c>
    </row>
    <row r="40" spans="1:11" ht="30" hidden="1">
      <c r="A40" s="12" t="s">
        <v>17</v>
      </c>
      <c r="B40" s="13" t="s">
        <v>46</v>
      </c>
      <c r="C40" s="13" t="s">
        <v>42</v>
      </c>
      <c r="D40" s="13" t="s">
        <v>18</v>
      </c>
      <c r="E40" s="13" t="s">
        <v>20</v>
      </c>
      <c r="F40" s="13" t="s">
        <v>48</v>
      </c>
      <c r="G40" s="18" t="s">
        <v>61</v>
      </c>
      <c r="H40" s="42"/>
      <c r="I40" s="42"/>
      <c r="J40" s="8" t="e">
        <f t="shared" si="0"/>
        <v>#DIV/0!</v>
      </c>
      <c r="K40" s="9">
        <f t="shared" si="1"/>
        <v>0</v>
      </c>
    </row>
    <row r="41" spans="1:11" ht="90" hidden="1">
      <c r="A41" s="12" t="s">
        <v>17</v>
      </c>
      <c r="B41" s="13" t="s">
        <v>46</v>
      </c>
      <c r="C41" s="13" t="s">
        <v>62</v>
      </c>
      <c r="D41" s="13" t="s">
        <v>18</v>
      </c>
      <c r="E41" s="13" t="s">
        <v>20</v>
      </c>
      <c r="F41" s="13" t="s">
        <v>48</v>
      </c>
      <c r="G41" s="22" t="s">
        <v>63</v>
      </c>
      <c r="H41" s="42"/>
      <c r="I41" s="42"/>
      <c r="J41" s="8" t="e">
        <f t="shared" si="0"/>
        <v>#DIV/0!</v>
      </c>
      <c r="K41" s="9">
        <f t="shared" si="1"/>
        <v>0</v>
      </c>
    </row>
    <row r="42" spans="1:11" ht="66" customHeight="1" hidden="1">
      <c r="A42" s="12" t="s">
        <v>17</v>
      </c>
      <c r="B42" s="13" t="s">
        <v>46</v>
      </c>
      <c r="C42" s="13" t="s">
        <v>64</v>
      </c>
      <c r="D42" s="13" t="s">
        <v>18</v>
      </c>
      <c r="E42" s="13" t="s">
        <v>20</v>
      </c>
      <c r="F42" s="13" t="s">
        <v>48</v>
      </c>
      <c r="G42" s="18" t="s">
        <v>65</v>
      </c>
      <c r="H42" s="42">
        <v>0</v>
      </c>
      <c r="I42" s="42">
        <v>0</v>
      </c>
      <c r="J42" s="8" t="e">
        <f t="shared" si="0"/>
        <v>#DIV/0!</v>
      </c>
      <c r="K42" s="9">
        <f t="shared" si="1"/>
        <v>0</v>
      </c>
    </row>
    <row r="43" spans="1:11" ht="25.5" hidden="1">
      <c r="A43" s="10" t="s">
        <v>17</v>
      </c>
      <c r="B43" s="11" t="s">
        <v>66</v>
      </c>
      <c r="C43" s="11" t="s">
        <v>19</v>
      </c>
      <c r="D43" s="11" t="s">
        <v>18</v>
      </c>
      <c r="E43" s="11" t="s">
        <v>20</v>
      </c>
      <c r="F43" s="11" t="s">
        <v>21</v>
      </c>
      <c r="G43" s="23" t="s">
        <v>67</v>
      </c>
      <c r="H43" s="45">
        <f>SUM(H44:H45)</f>
        <v>0</v>
      </c>
      <c r="I43" s="45">
        <f>SUM(I44:I45)</f>
        <v>0</v>
      </c>
      <c r="J43" s="8" t="e">
        <f t="shared" si="0"/>
        <v>#DIV/0!</v>
      </c>
      <c r="K43" s="9">
        <f t="shared" si="1"/>
        <v>0</v>
      </c>
    </row>
    <row r="44" spans="1:11" ht="15" hidden="1">
      <c r="A44" s="12" t="s">
        <v>17</v>
      </c>
      <c r="B44" s="13" t="s">
        <v>66</v>
      </c>
      <c r="C44" s="13" t="s">
        <v>23</v>
      </c>
      <c r="D44" s="13" t="s">
        <v>22</v>
      </c>
      <c r="E44" s="13" t="s">
        <v>20</v>
      </c>
      <c r="F44" s="13" t="s">
        <v>48</v>
      </c>
      <c r="G44" s="18" t="s">
        <v>68</v>
      </c>
      <c r="H44" s="43"/>
      <c r="I44" s="43"/>
      <c r="J44" s="8" t="e">
        <f t="shared" si="0"/>
        <v>#DIV/0!</v>
      </c>
      <c r="K44" s="9">
        <f t="shared" si="1"/>
        <v>0</v>
      </c>
    </row>
    <row r="45" spans="1:11" ht="15" hidden="1">
      <c r="A45" s="12" t="s">
        <v>17</v>
      </c>
      <c r="B45" s="13" t="s">
        <v>66</v>
      </c>
      <c r="C45" s="13" t="s">
        <v>33</v>
      </c>
      <c r="D45" s="13" t="s">
        <v>18</v>
      </c>
      <c r="E45" s="13" t="s">
        <v>20</v>
      </c>
      <c r="F45" s="13" t="s">
        <v>48</v>
      </c>
      <c r="G45" s="18" t="s">
        <v>69</v>
      </c>
      <c r="H45" s="43"/>
      <c r="I45" s="43"/>
      <c r="J45" s="8" t="e">
        <f t="shared" si="0"/>
        <v>#DIV/0!</v>
      </c>
      <c r="K45" s="9">
        <f t="shared" si="1"/>
        <v>0</v>
      </c>
    </row>
    <row r="46" spans="1:11" ht="25.5" hidden="1">
      <c r="A46" s="10" t="s">
        <v>17</v>
      </c>
      <c r="B46" s="11" t="s">
        <v>70</v>
      </c>
      <c r="C46" s="11" t="s">
        <v>19</v>
      </c>
      <c r="D46" s="11" t="s">
        <v>18</v>
      </c>
      <c r="E46" s="11" t="s">
        <v>20</v>
      </c>
      <c r="F46" s="11" t="s">
        <v>21</v>
      </c>
      <c r="G46" s="7" t="s">
        <v>71</v>
      </c>
      <c r="H46" s="40">
        <f>SUM(H47)</f>
        <v>0</v>
      </c>
      <c r="I46" s="40">
        <f>SUM(I47)</f>
        <v>0</v>
      </c>
      <c r="J46" s="8" t="e">
        <f t="shared" si="0"/>
        <v>#DIV/0!</v>
      </c>
      <c r="K46" s="9">
        <f t="shared" si="1"/>
        <v>0</v>
      </c>
    </row>
    <row r="47" spans="1:11" ht="30" hidden="1">
      <c r="A47" s="12" t="s">
        <v>17</v>
      </c>
      <c r="B47" s="13" t="s">
        <v>70</v>
      </c>
      <c r="C47" s="13" t="s">
        <v>32</v>
      </c>
      <c r="D47" s="13" t="s">
        <v>18</v>
      </c>
      <c r="E47" s="13" t="s">
        <v>20</v>
      </c>
      <c r="F47" s="13" t="s">
        <v>72</v>
      </c>
      <c r="G47" s="14" t="s">
        <v>73</v>
      </c>
      <c r="H47" s="43"/>
      <c r="I47" s="43"/>
      <c r="J47" s="8" t="e">
        <f t="shared" si="0"/>
        <v>#DIV/0!</v>
      </c>
      <c r="K47" s="9">
        <f t="shared" si="1"/>
        <v>0</v>
      </c>
    </row>
    <row r="48" spans="1:11" ht="25.5">
      <c r="A48" s="10" t="s">
        <v>17</v>
      </c>
      <c r="B48" s="11" t="s">
        <v>74</v>
      </c>
      <c r="C48" s="11" t="s">
        <v>19</v>
      </c>
      <c r="D48" s="11" t="s">
        <v>18</v>
      </c>
      <c r="E48" s="11" t="s">
        <v>20</v>
      </c>
      <c r="F48" s="11" t="s">
        <v>21</v>
      </c>
      <c r="G48" s="7" t="s">
        <v>75</v>
      </c>
      <c r="H48" s="40">
        <f>SUM(H49:H50)</f>
        <v>95</v>
      </c>
      <c r="I48" s="40">
        <f>SUM(I49:I50)</f>
        <v>180.92388</v>
      </c>
      <c r="J48" s="8">
        <f t="shared" si="0"/>
        <v>190.4461894736842</v>
      </c>
      <c r="K48" s="9">
        <f t="shared" si="1"/>
        <v>85.92388</v>
      </c>
    </row>
    <row r="49" spans="1:11" ht="51" customHeight="1" hidden="1">
      <c r="A49" s="12" t="s">
        <v>17</v>
      </c>
      <c r="B49" s="13" t="s">
        <v>74</v>
      </c>
      <c r="C49" s="13" t="s">
        <v>26</v>
      </c>
      <c r="D49" s="13" t="s">
        <v>18</v>
      </c>
      <c r="E49" s="13" t="s">
        <v>20</v>
      </c>
      <c r="F49" s="13" t="s">
        <v>21</v>
      </c>
      <c r="G49" s="18" t="s">
        <v>76</v>
      </c>
      <c r="H49" s="43"/>
      <c r="I49" s="43"/>
      <c r="J49" s="8" t="e">
        <f t="shared" si="0"/>
        <v>#DIV/0!</v>
      </c>
      <c r="K49" s="9">
        <f t="shared" si="1"/>
        <v>0</v>
      </c>
    </row>
    <row r="50" spans="1:11" ht="84.75" customHeight="1">
      <c r="A50" s="12" t="s">
        <v>17</v>
      </c>
      <c r="B50" s="13" t="s">
        <v>74</v>
      </c>
      <c r="C50" s="13" t="s">
        <v>36</v>
      </c>
      <c r="D50" s="13" t="s">
        <v>18</v>
      </c>
      <c r="E50" s="13" t="s">
        <v>20</v>
      </c>
      <c r="F50" s="13" t="s">
        <v>21</v>
      </c>
      <c r="G50" s="18" t="s">
        <v>77</v>
      </c>
      <c r="H50" s="43">
        <v>95</v>
      </c>
      <c r="I50" s="43">
        <v>180.92388</v>
      </c>
      <c r="J50" s="8">
        <f t="shared" si="0"/>
        <v>190.4461894736842</v>
      </c>
      <c r="K50" s="9">
        <f t="shared" si="1"/>
        <v>85.92388</v>
      </c>
    </row>
    <row r="51" spans="1:11" ht="25.5" hidden="1">
      <c r="A51" s="10" t="s">
        <v>17</v>
      </c>
      <c r="B51" s="11" t="s">
        <v>78</v>
      </c>
      <c r="C51" s="11" t="s">
        <v>19</v>
      </c>
      <c r="D51" s="11" t="s">
        <v>18</v>
      </c>
      <c r="E51" s="11" t="s">
        <v>20</v>
      </c>
      <c r="F51" s="11" t="s">
        <v>21</v>
      </c>
      <c r="G51" s="7" t="s">
        <v>79</v>
      </c>
      <c r="H51" s="40">
        <f>SUM(H52)</f>
        <v>0</v>
      </c>
      <c r="I51" s="40">
        <f>SUM(I52)</f>
        <v>0</v>
      </c>
      <c r="J51" s="8" t="e">
        <f t="shared" si="0"/>
        <v>#DIV/0!</v>
      </c>
      <c r="K51" s="9">
        <f t="shared" si="1"/>
        <v>0</v>
      </c>
    </row>
    <row r="52" spans="1:11" ht="33.75" customHeight="1" hidden="1">
      <c r="A52" s="12" t="s">
        <v>17</v>
      </c>
      <c r="B52" s="13" t="s">
        <v>78</v>
      </c>
      <c r="C52" s="13" t="s">
        <v>26</v>
      </c>
      <c r="D52" s="13" t="s">
        <v>18</v>
      </c>
      <c r="E52" s="13" t="s">
        <v>20</v>
      </c>
      <c r="F52" s="13" t="s">
        <v>21</v>
      </c>
      <c r="G52" s="18" t="s">
        <v>80</v>
      </c>
      <c r="H52" s="43"/>
      <c r="I52" s="43"/>
      <c r="J52" s="8" t="e">
        <f t="shared" si="0"/>
        <v>#DIV/0!</v>
      </c>
      <c r="K52" s="9">
        <f t="shared" si="1"/>
        <v>0</v>
      </c>
    </row>
    <row r="53" spans="1:11" ht="13.5" customHeight="1">
      <c r="A53" s="10" t="s">
        <v>17</v>
      </c>
      <c r="B53" s="11" t="s">
        <v>81</v>
      </c>
      <c r="C53" s="11" t="s">
        <v>19</v>
      </c>
      <c r="D53" s="11" t="s">
        <v>18</v>
      </c>
      <c r="E53" s="11" t="s">
        <v>20</v>
      </c>
      <c r="F53" s="11" t="s">
        <v>21</v>
      </c>
      <c r="G53" s="19" t="s">
        <v>14</v>
      </c>
      <c r="H53" s="46">
        <f>SUM(H54:H63)</f>
        <v>0</v>
      </c>
      <c r="I53" s="46">
        <f>SUM(I54:I63)</f>
        <v>2.74571</v>
      </c>
      <c r="J53" s="8"/>
      <c r="K53" s="9">
        <f>SUM(I53-H53)</f>
        <v>2.74571</v>
      </c>
    </row>
    <row r="54" spans="1:11" ht="39" customHeight="1" hidden="1">
      <c r="A54" s="12" t="s">
        <v>17</v>
      </c>
      <c r="B54" s="13" t="s">
        <v>81</v>
      </c>
      <c r="C54" s="13" t="s">
        <v>32</v>
      </c>
      <c r="D54" s="13" t="s">
        <v>18</v>
      </c>
      <c r="E54" s="13" t="s">
        <v>20</v>
      </c>
      <c r="F54" s="13" t="s">
        <v>82</v>
      </c>
      <c r="G54" s="17" t="s">
        <v>83</v>
      </c>
      <c r="H54" s="42"/>
      <c r="I54" s="42"/>
      <c r="J54" s="8"/>
      <c r="K54" s="9">
        <f>SUM(I54-H54)</f>
        <v>0</v>
      </c>
    </row>
    <row r="55" spans="1:11" ht="42" customHeight="1" hidden="1">
      <c r="A55" s="12" t="s">
        <v>17</v>
      </c>
      <c r="B55" s="13" t="s">
        <v>81</v>
      </c>
      <c r="C55" s="13" t="s">
        <v>36</v>
      </c>
      <c r="D55" s="13" t="s">
        <v>22</v>
      </c>
      <c r="E55" s="13" t="s">
        <v>20</v>
      </c>
      <c r="F55" s="13" t="s">
        <v>82</v>
      </c>
      <c r="G55" s="17" t="s">
        <v>84</v>
      </c>
      <c r="H55" s="42"/>
      <c r="I55" s="42"/>
      <c r="J55" s="8"/>
      <c r="K55" s="9">
        <f>SUM(I55-H55)</f>
        <v>0</v>
      </c>
    </row>
    <row r="56" spans="1:11" ht="17.25" customHeight="1" hidden="1">
      <c r="A56" s="12" t="s">
        <v>17</v>
      </c>
      <c r="B56" s="13" t="s">
        <v>81</v>
      </c>
      <c r="C56" s="13" t="s">
        <v>62</v>
      </c>
      <c r="D56" s="13" t="s">
        <v>22</v>
      </c>
      <c r="E56" s="13" t="s">
        <v>20</v>
      </c>
      <c r="F56" s="13" t="s">
        <v>82</v>
      </c>
      <c r="G56" s="17" t="s">
        <v>85</v>
      </c>
      <c r="H56" s="42"/>
      <c r="I56" s="42"/>
      <c r="J56" s="8"/>
      <c r="K56" s="9">
        <f>SUM(I56-H56)</f>
        <v>0</v>
      </c>
    </row>
    <row r="57" spans="1:11" ht="17.25" customHeight="1">
      <c r="A57" s="12" t="s">
        <v>17</v>
      </c>
      <c r="B57" s="13" t="s">
        <v>81</v>
      </c>
      <c r="C57" s="13" t="s">
        <v>132</v>
      </c>
      <c r="D57" s="13" t="s">
        <v>18</v>
      </c>
      <c r="E57" s="13" t="s">
        <v>20</v>
      </c>
      <c r="F57" s="13" t="s">
        <v>82</v>
      </c>
      <c r="G57" s="17" t="s">
        <v>133</v>
      </c>
      <c r="H57" s="42"/>
      <c r="I57" s="42">
        <v>2.74571</v>
      </c>
      <c r="J57" s="8"/>
      <c r="K57" s="9">
        <f>SUM(I57-H57)</f>
        <v>2.74571</v>
      </c>
    </row>
    <row r="58" spans="1:11" ht="68.25" customHeight="1" hidden="1">
      <c r="A58" s="12" t="s">
        <v>17</v>
      </c>
      <c r="B58" s="13" t="s">
        <v>81</v>
      </c>
      <c r="C58" s="13" t="s">
        <v>86</v>
      </c>
      <c r="D58" s="13" t="s">
        <v>22</v>
      </c>
      <c r="E58" s="13" t="s">
        <v>20</v>
      </c>
      <c r="F58" s="13" t="s">
        <v>82</v>
      </c>
      <c r="G58" s="18" t="s">
        <v>87</v>
      </c>
      <c r="H58" s="42"/>
      <c r="I58" s="42"/>
      <c r="J58" s="8"/>
      <c r="K58" s="9">
        <f t="shared" si="1"/>
        <v>0</v>
      </c>
    </row>
    <row r="59" spans="1:11" ht="60" hidden="1">
      <c r="A59" s="12" t="s">
        <v>17</v>
      </c>
      <c r="B59" s="13" t="s">
        <v>81</v>
      </c>
      <c r="C59" s="13" t="s">
        <v>88</v>
      </c>
      <c r="D59" s="13" t="s">
        <v>22</v>
      </c>
      <c r="E59" s="13" t="s">
        <v>20</v>
      </c>
      <c r="F59" s="13" t="s">
        <v>82</v>
      </c>
      <c r="G59" s="18" t="s">
        <v>89</v>
      </c>
      <c r="H59" s="42"/>
      <c r="I59" s="42"/>
      <c r="J59" s="8"/>
      <c r="K59" s="9">
        <f t="shared" si="1"/>
        <v>0</v>
      </c>
    </row>
    <row r="60" spans="1:11" ht="30" hidden="1">
      <c r="A60" s="12" t="s">
        <v>17</v>
      </c>
      <c r="B60" s="13" t="s">
        <v>81</v>
      </c>
      <c r="C60" s="13" t="s">
        <v>90</v>
      </c>
      <c r="D60" s="13" t="s">
        <v>22</v>
      </c>
      <c r="E60" s="13" t="s">
        <v>21</v>
      </c>
      <c r="F60" s="13" t="s">
        <v>82</v>
      </c>
      <c r="G60" s="18" t="s">
        <v>91</v>
      </c>
      <c r="H60" s="42"/>
      <c r="I60" s="42"/>
      <c r="J60" s="8"/>
      <c r="K60" s="9">
        <f t="shared" si="1"/>
        <v>0</v>
      </c>
    </row>
    <row r="61" spans="1:11" ht="44.25" customHeight="1" hidden="1">
      <c r="A61" s="12" t="s">
        <v>17</v>
      </c>
      <c r="B61" s="13" t="s">
        <v>81</v>
      </c>
      <c r="C61" s="13" t="s">
        <v>92</v>
      </c>
      <c r="D61" s="13" t="s">
        <v>18</v>
      </c>
      <c r="E61" s="13" t="s">
        <v>21</v>
      </c>
      <c r="F61" s="13" t="s">
        <v>82</v>
      </c>
      <c r="G61" s="22" t="s">
        <v>15</v>
      </c>
      <c r="H61" s="42"/>
      <c r="I61" s="42"/>
      <c r="J61" s="8"/>
      <c r="K61" s="9">
        <f t="shared" si="1"/>
        <v>0</v>
      </c>
    </row>
    <row r="62" spans="1:11" ht="39.75" customHeight="1" hidden="1">
      <c r="A62" s="12" t="s">
        <v>17</v>
      </c>
      <c r="B62" s="13" t="s">
        <v>81</v>
      </c>
      <c r="C62" s="13" t="s">
        <v>93</v>
      </c>
      <c r="D62" s="13" t="s">
        <v>18</v>
      </c>
      <c r="E62" s="13" t="s">
        <v>21</v>
      </c>
      <c r="F62" s="13" t="s">
        <v>82</v>
      </c>
      <c r="G62" s="18" t="s">
        <v>94</v>
      </c>
      <c r="H62" s="42"/>
      <c r="I62" s="42"/>
      <c r="J62" s="8" t="e">
        <f t="shared" si="0"/>
        <v>#DIV/0!</v>
      </c>
      <c r="K62" s="9">
        <f t="shared" si="1"/>
        <v>0</v>
      </c>
    </row>
    <row r="63" spans="1:11" ht="26.25" customHeight="1" hidden="1">
      <c r="A63" s="12" t="s">
        <v>17</v>
      </c>
      <c r="B63" s="13" t="s">
        <v>81</v>
      </c>
      <c r="C63" s="13" t="s">
        <v>95</v>
      </c>
      <c r="D63" s="13" t="s">
        <v>18</v>
      </c>
      <c r="E63" s="13" t="s">
        <v>20</v>
      </c>
      <c r="F63" s="13" t="s">
        <v>82</v>
      </c>
      <c r="G63" s="18" t="s">
        <v>12</v>
      </c>
      <c r="H63" s="42"/>
      <c r="I63" s="42"/>
      <c r="J63" s="8" t="e">
        <f t="shared" si="0"/>
        <v>#DIV/0!</v>
      </c>
      <c r="K63" s="9">
        <f t="shared" si="1"/>
        <v>0</v>
      </c>
    </row>
    <row r="64" spans="1:11" ht="25.5">
      <c r="A64" s="10" t="s">
        <v>17</v>
      </c>
      <c r="B64" s="11" t="s">
        <v>96</v>
      </c>
      <c r="C64" s="11" t="s">
        <v>19</v>
      </c>
      <c r="D64" s="11" t="s">
        <v>18</v>
      </c>
      <c r="E64" s="11" t="s">
        <v>20</v>
      </c>
      <c r="F64" s="11" t="s">
        <v>21</v>
      </c>
      <c r="G64" s="19" t="s">
        <v>13</v>
      </c>
      <c r="H64" s="47">
        <f>SUM(H65:H67)</f>
        <v>0</v>
      </c>
      <c r="I64" s="47">
        <f>SUM(I65:I67)</f>
        <v>196.94349</v>
      </c>
      <c r="J64" s="8"/>
      <c r="K64" s="9">
        <f t="shared" si="1"/>
        <v>196.94349</v>
      </c>
    </row>
    <row r="65" spans="1:11" ht="15" hidden="1">
      <c r="A65" s="12" t="s">
        <v>17</v>
      </c>
      <c r="B65" s="13" t="s">
        <v>96</v>
      </c>
      <c r="C65" s="13" t="s">
        <v>23</v>
      </c>
      <c r="D65" s="13" t="s">
        <v>18</v>
      </c>
      <c r="E65" s="13" t="s">
        <v>20</v>
      </c>
      <c r="F65" s="13" t="s">
        <v>97</v>
      </c>
      <c r="G65" s="17" t="s">
        <v>98</v>
      </c>
      <c r="H65" s="47"/>
      <c r="I65" s="47"/>
      <c r="J65" s="8"/>
      <c r="K65" s="9">
        <f t="shared" si="1"/>
        <v>0</v>
      </c>
    </row>
    <row r="66" spans="1:11" ht="15">
      <c r="A66" s="12" t="s">
        <v>17</v>
      </c>
      <c r="B66" s="13" t="s">
        <v>96</v>
      </c>
      <c r="C66" s="13" t="s">
        <v>51</v>
      </c>
      <c r="D66" s="13" t="s">
        <v>18</v>
      </c>
      <c r="E66" s="13" t="s">
        <v>20</v>
      </c>
      <c r="F66" s="13" t="s">
        <v>97</v>
      </c>
      <c r="G66" s="17" t="s">
        <v>13</v>
      </c>
      <c r="H66" s="42"/>
      <c r="I66" s="42">
        <v>196.94349</v>
      </c>
      <c r="J66" s="8"/>
      <c r="K66" s="9">
        <f t="shared" si="1"/>
        <v>196.94349</v>
      </c>
    </row>
    <row r="67" spans="1:11" ht="15" customHeight="1" hidden="1">
      <c r="A67" s="12" t="s">
        <v>17</v>
      </c>
      <c r="B67" s="13" t="s">
        <v>96</v>
      </c>
      <c r="C67" s="13" t="s">
        <v>62</v>
      </c>
      <c r="D67" s="13" t="s">
        <v>22</v>
      </c>
      <c r="E67" s="13" t="s">
        <v>20</v>
      </c>
      <c r="F67" s="13" t="s">
        <v>97</v>
      </c>
      <c r="G67" s="17" t="s">
        <v>99</v>
      </c>
      <c r="H67" s="42"/>
      <c r="I67" s="42"/>
      <c r="J67" s="8" t="e">
        <f t="shared" si="0"/>
        <v>#DIV/0!</v>
      </c>
      <c r="K67" s="9">
        <f t="shared" si="1"/>
        <v>0</v>
      </c>
    </row>
    <row r="68" spans="1:11" ht="18" customHeight="1">
      <c r="A68" s="10" t="s">
        <v>100</v>
      </c>
      <c r="B68" s="11" t="s">
        <v>18</v>
      </c>
      <c r="C68" s="11" t="s">
        <v>19</v>
      </c>
      <c r="D68" s="11" t="s">
        <v>18</v>
      </c>
      <c r="E68" s="11" t="s">
        <v>20</v>
      </c>
      <c r="F68" s="11" t="s">
        <v>21</v>
      </c>
      <c r="G68" s="19" t="s">
        <v>101</v>
      </c>
      <c r="H68" s="47">
        <f>SUM(H69+H73+H78+H80+H84)</f>
        <v>16994.88004</v>
      </c>
      <c r="I68" s="47">
        <f>SUM(I69+I73+I78+I80+I84)</f>
        <v>12642.46067</v>
      </c>
      <c r="J68" s="8">
        <f t="shared" si="0"/>
        <v>74.38981999428105</v>
      </c>
      <c r="K68" s="9">
        <f t="shared" si="1"/>
        <v>-4352.41937</v>
      </c>
    </row>
    <row r="69" spans="1:11" ht="36" customHeight="1">
      <c r="A69" s="10" t="s">
        <v>100</v>
      </c>
      <c r="B69" s="11" t="s">
        <v>30</v>
      </c>
      <c r="C69" s="11" t="s">
        <v>102</v>
      </c>
      <c r="D69" s="11" t="s">
        <v>18</v>
      </c>
      <c r="E69" s="11" t="s">
        <v>20</v>
      </c>
      <c r="F69" s="11" t="s">
        <v>103</v>
      </c>
      <c r="G69" s="19" t="s">
        <v>104</v>
      </c>
      <c r="H69" s="47">
        <f>SUM(H70+H71+H72)</f>
        <v>628</v>
      </c>
      <c r="I69" s="47">
        <f>SUM(I70+I71+I72)</f>
        <v>628</v>
      </c>
      <c r="J69" s="8">
        <f t="shared" si="0"/>
        <v>100</v>
      </c>
      <c r="K69" s="9">
        <f t="shared" si="1"/>
        <v>0</v>
      </c>
    </row>
    <row r="70" spans="1:11" ht="45" hidden="1">
      <c r="A70" s="12" t="s">
        <v>100</v>
      </c>
      <c r="B70" s="13" t="s">
        <v>30</v>
      </c>
      <c r="C70" s="24" t="s">
        <v>105</v>
      </c>
      <c r="D70" s="13" t="s">
        <v>57</v>
      </c>
      <c r="E70" s="13" t="s">
        <v>20</v>
      </c>
      <c r="F70" s="13" t="s">
        <v>103</v>
      </c>
      <c r="G70" s="17" t="s">
        <v>106</v>
      </c>
      <c r="H70" s="42"/>
      <c r="I70" s="42"/>
      <c r="J70" s="8" t="e">
        <f t="shared" si="0"/>
        <v>#DIV/0!</v>
      </c>
      <c r="K70" s="9">
        <f t="shared" si="1"/>
        <v>0</v>
      </c>
    </row>
    <row r="71" spans="1:11" ht="30">
      <c r="A71" s="12" t="s">
        <v>100</v>
      </c>
      <c r="B71" s="13" t="s">
        <v>30</v>
      </c>
      <c r="C71" s="24" t="s">
        <v>107</v>
      </c>
      <c r="D71" s="13" t="s">
        <v>70</v>
      </c>
      <c r="E71" s="13" t="s">
        <v>20</v>
      </c>
      <c r="F71" s="13" t="s">
        <v>103</v>
      </c>
      <c r="G71" s="17" t="s">
        <v>135</v>
      </c>
      <c r="H71" s="42">
        <v>120</v>
      </c>
      <c r="I71" s="42">
        <v>120</v>
      </c>
      <c r="J71" s="8">
        <f t="shared" si="0"/>
        <v>100</v>
      </c>
      <c r="K71" s="9">
        <f t="shared" si="1"/>
        <v>0</v>
      </c>
    </row>
    <row r="72" spans="1:11" ht="30" customHeight="1">
      <c r="A72" s="12" t="s">
        <v>100</v>
      </c>
      <c r="B72" s="13" t="s">
        <v>30</v>
      </c>
      <c r="C72" s="13" t="s">
        <v>136</v>
      </c>
      <c r="D72" s="13" t="s">
        <v>70</v>
      </c>
      <c r="E72" s="13" t="s">
        <v>20</v>
      </c>
      <c r="F72" s="13" t="s">
        <v>103</v>
      </c>
      <c r="G72" s="17" t="s">
        <v>137</v>
      </c>
      <c r="H72" s="42">
        <v>508</v>
      </c>
      <c r="I72" s="42">
        <v>508</v>
      </c>
      <c r="J72" s="8">
        <f t="shared" si="0"/>
        <v>100</v>
      </c>
      <c r="K72" s="9">
        <f t="shared" si="1"/>
        <v>0</v>
      </c>
    </row>
    <row r="73" spans="1:11" ht="28.5" customHeight="1">
      <c r="A73" s="10" t="s">
        <v>100</v>
      </c>
      <c r="B73" s="11" t="s">
        <v>30</v>
      </c>
      <c r="C73" s="11" t="s">
        <v>108</v>
      </c>
      <c r="D73" s="11" t="s">
        <v>18</v>
      </c>
      <c r="E73" s="11" t="s">
        <v>20</v>
      </c>
      <c r="F73" s="11" t="s">
        <v>103</v>
      </c>
      <c r="G73" s="19" t="s">
        <v>109</v>
      </c>
      <c r="H73" s="47">
        <f>SUM(H74:H77)</f>
        <v>13835.2018</v>
      </c>
      <c r="I73" s="47">
        <f>SUM(I74:I77)</f>
        <v>9486.2428</v>
      </c>
      <c r="J73" s="8">
        <f t="shared" si="0"/>
        <v>68.56598795689412</v>
      </c>
      <c r="K73" s="9">
        <f t="shared" si="1"/>
        <v>-4348.959000000001</v>
      </c>
    </row>
    <row r="74" spans="1:11" ht="71.25" customHeight="1">
      <c r="A74" s="12" t="s">
        <v>100</v>
      </c>
      <c r="B74" s="13" t="s">
        <v>30</v>
      </c>
      <c r="C74" s="13" t="s">
        <v>124</v>
      </c>
      <c r="D74" s="13" t="s">
        <v>70</v>
      </c>
      <c r="E74" s="13" t="s">
        <v>125</v>
      </c>
      <c r="F74" s="13" t="s">
        <v>103</v>
      </c>
      <c r="G74" s="17" t="s">
        <v>123</v>
      </c>
      <c r="H74" s="42">
        <v>4000</v>
      </c>
      <c r="I74" s="42"/>
      <c r="J74" s="8"/>
      <c r="K74" s="9"/>
    </row>
    <row r="75" spans="1:11" ht="30">
      <c r="A75" s="12" t="s">
        <v>100</v>
      </c>
      <c r="B75" s="13" t="s">
        <v>30</v>
      </c>
      <c r="C75" s="13" t="s">
        <v>121</v>
      </c>
      <c r="D75" s="13" t="s">
        <v>70</v>
      </c>
      <c r="E75" s="13" t="s">
        <v>20</v>
      </c>
      <c r="F75" s="13" t="s">
        <v>103</v>
      </c>
      <c r="G75" s="17" t="s">
        <v>122</v>
      </c>
      <c r="H75" s="42">
        <v>1000</v>
      </c>
      <c r="I75" s="42">
        <v>651.041</v>
      </c>
      <c r="J75" s="8">
        <f t="shared" si="0"/>
        <v>65.1041</v>
      </c>
      <c r="K75" s="9">
        <f t="shared" si="1"/>
        <v>-348.95899999999995</v>
      </c>
    </row>
    <row r="76" spans="1:11" ht="120">
      <c r="A76" s="12" t="s">
        <v>100</v>
      </c>
      <c r="B76" s="13" t="s">
        <v>30</v>
      </c>
      <c r="C76" s="24" t="s">
        <v>110</v>
      </c>
      <c r="D76" s="13" t="s">
        <v>70</v>
      </c>
      <c r="E76" s="13" t="s">
        <v>126</v>
      </c>
      <c r="F76" s="13" t="s">
        <v>103</v>
      </c>
      <c r="G76" s="17" t="s">
        <v>127</v>
      </c>
      <c r="H76" s="42">
        <v>8835.2018</v>
      </c>
      <c r="I76" s="42">
        <v>8835.2018</v>
      </c>
      <c r="J76" s="8">
        <f t="shared" si="0"/>
        <v>100</v>
      </c>
      <c r="K76" s="9">
        <f t="shared" si="1"/>
        <v>0</v>
      </c>
    </row>
    <row r="77" spans="1:11" ht="30">
      <c r="A77" s="12" t="s">
        <v>100</v>
      </c>
      <c r="B77" s="13" t="s">
        <v>30</v>
      </c>
      <c r="C77" s="24" t="s">
        <v>110</v>
      </c>
      <c r="D77" s="13" t="s">
        <v>70</v>
      </c>
      <c r="E77" s="13" t="s">
        <v>128</v>
      </c>
      <c r="F77" s="13" t="s">
        <v>103</v>
      </c>
      <c r="G77" s="17" t="s">
        <v>129</v>
      </c>
      <c r="H77" s="42"/>
      <c r="I77" s="42"/>
      <c r="J77" s="8" t="e">
        <f t="shared" si="0"/>
        <v>#DIV/0!</v>
      </c>
      <c r="K77" s="9">
        <f t="shared" si="1"/>
        <v>0</v>
      </c>
    </row>
    <row r="78" spans="1:11" ht="25.5">
      <c r="A78" s="10" t="s">
        <v>100</v>
      </c>
      <c r="B78" s="11" t="s">
        <v>30</v>
      </c>
      <c r="C78" s="11" t="s">
        <v>90</v>
      </c>
      <c r="D78" s="11" t="s">
        <v>18</v>
      </c>
      <c r="E78" s="11" t="s">
        <v>20</v>
      </c>
      <c r="F78" s="11" t="s">
        <v>103</v>
      </c>
      <c r="G78" s="19" t="s">
        <v>111</v>
      </c>
      <c r="H78" s="47">
        <f>SUM(H79:H79)</f>
        <v>227.47424</v>
      </c>
      <c r="I78" s="47">
        <f>SUM(I79:I79)</f>
        <v>227.5</v>
      </c>
      <c r="J78" s="8">
        <f t="shared" si="0"/>
        <v>100.01132435918898</v>
      </c>
      <c r="K78" s="9">
        <f t="shared" si="1"/>
        <v>0.025759999999991123</v>
      </c>
    </row>
    <row r="79" spans="1:11" ht="45">
      <c r="A79" s="12" t="s">
        <v>100</v>
      </c>
      <c r="B79" s="13" t="s">
        <v>30</v>
      </c>
      <c r="C79" s="24" t="s">
        <v>112</v>
      </c>
      <c r="D79" s="13" t="s">
        <v>70</v>
      </c>
      <c r="E79" s="13" t="s">
        <v>20</v>
      </c>
      <c r="F79" s="13" t="s">
        <v>103</v>
      </c>
      <c r="G79" s="17" t="s">
        <v>113</v>
      </c>
      <c r="H79" s="42">
        <v>227.47424</v>
      </c>
      <c r="I79" s="42">
        <v>227.5</v>
      </c>
      <c r="J79" s="8">
        <f aca="true" t="shared" si="2" ref="J79:J86">SUM(I79/H79*100)</f>
        <v>100.01132435918898</v>
      </c>
      <c r="K79" s="9">
        <f aca="true" t="shared" si="3" ref="K79:K86">SUM(I79-H79)</f>
        <v>0.025759999999991123</v>
      </c>
    </row>
    <row r="80" spans="1:11" ht="25.5">
      <c r="A80" s="10" t="s">
        <v>100</v>
      </c>
      <c r="B80" s="11" t="s">
        <v>30</v>
      </c>
      <c r="C80" s="11" t="s">
        <v>114</v>
      </c>
      <c r="D80" s="11" t="s">
        <v>18</v>
      </c>
      <c r="E80" s="11" t="s">
        <v>20</v>
      </c>
      <c r="F80" s="11" t="s">
        <v>103</v>
      </c>
      <c r="G80" s="19" t="s">
        <v>115</v>
      </c>
      <c r="H80" s="47">
        <f>SUM(H81:H83)</f>
        <v>2304.2039999999997</v>
      </c>
      <c r="I80" s="47">
        <f>SUM(I81:I83)</f>
        <v>2300.71787</v>
      </c>
      <c r="J80" s="8">
        <f t="shared" si="2"/>
        <v>99.84870567015768</v>
      </c>
      <c r="K80" s="9">
        <f t="shared" si="3"/>
        <v>-3.4861299999997755</v>
      </c>
    </row>
    <row r="81" spans="1:11" ht="75">
      <c r="A81" s="25" t="s">
        <v>100</v>
      </c>
      <c r="B81" s="26" t="s">
        <v>30</v>
      </c>
      <c r="C81" s="13" t="s">
        <v>130</v>
      </c>
      <c r="D81" s="26" t="s">
        <v>70</v>
      </c>
      <c r="E81" s="26" t="s">
        <v>20</v>
      </c>
      <c r="F81" s="26" t="s">
        <v>103</v>
      </c>
      <c r="G81" s="17" t="s">
        <v>131</v>
      </c>
      <c r="H81" s="42">
        <v>2032.2</v>
      </c>
      <c r="I81" s="42">
        <v>2032.2</v>
      </c>
      <c r="J81" s="8">
        <f t="shared" si="2"/>
        <v>100</v>
      </c>
      <c r="K81" s="9">
        <f t="shared" si="3"/>
        <v>0</v>
      </c>
    </row>
    <row r="82" spans="1:11" ht="60">
      <c r="A82" s="25" t="s">
        <v>100</v>
      </c>
      <c r="B82" s="26" t="s">
        <v>30</v>
      </c>
      <c r="C82" s="13" t="s">
        <v>138</v>
      </c>
      <c r="D82" s="26" t="s">
        <v>70</v>
      </c>
      <c r="E82" s="26" t="s">
        <v>20</v>
      </c>
      <c r="F82" s="26" t="s">
        <v>103</v>
      </c>
      <c r="G82" s="17" t="s">
        <v>139</v>
      </c>
      <c r="H82" s="42">
        <v>14.965</v>
      </c>
      <c r="I82" s="42">
        <v>15</v>
      </c>
      <c r="J82" s="8">
        <f>SUM(I82/H82*100)</f>
        <v>100.23387905111929</v>
      </c>
      <c r="K82" s="9">
        <f>SUM(I82-H82)</f>
        <v>0.03500000000000014</v>
      </c>
    </row>
    <row r="83" spans="1:11" ht="30">
      <c r="A83" s="25" t="s">
        <v>100</v>
      </c>
      <c r="B83" s="26" t="s">
        <v>30</v>
      </c>
      <c r="C83" s="13" t="s">
        <v>138</v>
      </c>
      <c r="D83" s="26" t="s">
        <v>70</v>
      </c>
      <c r="E83" s="26" t="s">
        <v>140</v>
      </c>
      <c r="F83" s="26" t="s">
        <v>103</v>
      </c>
      <c r="G83" s="17" t="s">
        <v>141</v>
      </c>
      <c r="H83" s="42">
        <v>257.039</v>
      </c>
      <c r="I83" s="42">
        <v>253.51787</v>
      </c>
      <c r="J83" s="8">
        <f>SUM(I83/H83*100)</f>
        <v>98.63011838670397</v>
      </c>
      <c r="K83" s="9">
        <f>SUM(I83-H83)</f>
        <v>-3.5211299999999994</v>
      </c>
    </row>
    <row r="84" spans="1:11" ht="25.5" hidden="1">
      <c r="A84" s="10" t="s">
        <v>100</v>
      </c>
      <c r="B84" s="11" t="s">
        <v>116</v>
      </c>
      <c r="C84" s="11" t="s">
        <v>51</v>
      </c>
      <c r="D84" s="11" t="s">
        <v>18</v>
      </c>
      <c r="E84" s="11" t="s">
        <v>20</v>
      </c>
      <c r="F84" s="11" t="s">
        <v>21</v>
      </c>
      <c r="G84" s="19" t="s">
        <v>117</v>
      </c>
      <c r="H84" s="44">
        <f>SUM(H85)</f>
        <v>0</v>
      </c>
      <c r="I84" s="44">
        <f>SUM(I85)</f>
        <v>0</v>
      </c>
      <c r="J84" s="8" t="e">
        <f t="shared" si="2"/>
        <v>#DIV/0!</v>
      </c>
      <c r="K84" s="9">
        <f t="shared" si="3"/>
        <v>0</v>
      </c>
    </row>
    <row r="85" spans="1:11" ht="30" hidden="1">
      <c r="A85" s="12" t="s">
        <v>100</v>
      </c>
      <c r="B85" s="13" t="s">
        <v>116</v>
      </c>
      <c r="C85" s="13" t="s">
        <v>118</v>
      </c>
      <c r="D85" s="13" t="s">
        <v>57</v>
      </c>
      <c r="E85" s="13" t="s">
        <v>20</v>
      </c>
      <c r="F85" s="27" t="s">
        <v>97</v>
      </c>
      <c r="G85" s="17" t="s">
        <v>119</v>
      </c>
      <c r="H85" s="42"/>
      <c r="I85" s="42"/>
      <c r="J85" s="8" t="e">
        <f t="shared" si="2"/>
        <v>#DIV/0!</v>
      </c>
      <c r="K85" s="9">
        <f t="shared" si="3"/>
        <v>0</v>
      </c>
    </row>
    <row r="86" spans="1:11" ht="15.75">
      <c r="A86" s="28"/>
      <c r="B86" s="29"/>
      <c r="C86" s="29"/>
      <c r="D86" s="29"/>
      <c r="E86" s="29"/>
      <c r="F86" s="30"/>
      <c r="G86" s="31" t="s">
        <v>120</v>
      </c>
      <c r="H86" s="47">
        <f>SUM(H12+H68)</f>
        <v>34280.880040000004</v>
      </c>
      <c r="I86" s="47">
        <f>SUM(I12+I68)</f>
        <v>29660.38826</v>
      </c>
      <c r="J86" s="8">
        <f t="shared" si="2"/>
        <v>86.52166521218629</v>
      </c>
      <c r="K86" s="9">
        <f t="shared" si="3"/>
        <v>-4620.491780000004</v>
      </c>
    </row>
  </sheetData>
  <sheetProtection/>
  <mergeCells count="3">
    <mergeCell ref="A11:F11"/>
    <mergeCell ref="A8:K8"/>
    <mergeCell ref="A9:K9"/>
  </mergeCells>
  <printOptions/>
  <pageMargins left="0.75" right="0.32" top="0.64" bottom="0.35" header="0.5" footer="0.21"/>
  <pageSetup fitToHeight="1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2020-11-26T07:51:27Z</cp:lastPrinted>
  <dcterms:created xsi:type="dcterms:W3CDTF">2018-01-31T06:08:27Z</dcterms:created>
  <dcterms:modified xsi:type="dcterms:W3CDTF">2020-11-26T07:52:07Z</dcterms:modified>
  <cp:category/>
  <cp:version/>
  <cp:contentType/>
  <cp:contentStatus/>
</cp:coreProperties>
</file>