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20" sheetId="1" r:id="rId1"/>
  </sheets>
  <definedNames>
    <definedName name="Excel_BuiltIn__FilterDatabase" localSheetId="0">'2020'!$A$24:$D$91</definedName>
    <definedName name="_xlnm.Print_Titles" localSheetId="0">'2020'!$19:$19</definedName>
  </definedNames>
  <calcPr fullCalcOnLoad="1"/>
</workbook>
</file>

<file path=xl/sharedStrings.xml><?xml version="1.0" encoding="utf-8"?>
<sst xmlns="http://schemas.openxmlformats.org/spreadsheetml/2006/main" count="179" uniqueCount="109">
  <si>
    <t>к решению Собрания депутатов</t>
  </si>
  <si>
    <t>городского поселения "Пушкиногорье"</t>
  </si>
  <si>
    <t>"О бюджете муниципального образования</t>
  </si>
  <si>
    <t>Распределение</t>
  </si>
  <si>
    <t>бюджетных ассигнований по целевым статьям (муниципальным программам</t>
  </si>
  <si>
    <t xml:space="preserve">городского поселения "Пушкиногорье" и непрограммным направлениям деятельности), </t>
  </si>
  <si>
    <t>тыс.руб.</t>
  </si>
  <si>
    <t xml:space="preserve">Наименование </t>
  </si>
  <si>
    <t>ЦСР</t>
  </si>
  <si>
    <t>ВР</t>
  </si>
  <si>
    <t>Сумма</t>
  </si>
  <si>
    <t>Администрация городского поселения "Пушкиногорье"</t>
  </si>
  <si>
    <t>01 0 00 00000</t>
  </si>
  <si>
    <r>
      <t xml:space="preserve">Подпрограмма </t>
    </r>
    <r>
      <rPr>
        <sz val="10"/>
        <color indexed="8"/>
        <rFont val="Arial"/>
        <family val="2"/>
      </rPr>
      <t xml:space="preserve">муниципальной программы </t>
    </r>
    <r>
      <rPr>
        <i/>
        <sz val="10"/>
        <color indexed="8"/>
        <rFont val="Arial"/>
        <family val="2"/>
      </rPr>
      <t>"Обеспечение функционирования администрации городского поселения</t>
    </r>
    <r>
      <rPr>
        <sz val="10"/>
        <color indexed="8"/>
        <rFont val="Arial"/>
        <family val="2"/>
      </rPr>
      <t>"</t>
    </r>
  </si>
  <si>
    <t>01 1 00 00000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</si>
  <si>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"Функционирование   администрации муниципального образования, совершенствование и развитие бюджетного процесса"</t>
    </r>
  </si>
  <si>
    <t>01 1 01 00000</t>
  </si>
  <si>
    <t>01 1 01 00910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</si>
  <si>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</si>
  <si>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</si>
  <si>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</si>
  <si>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</si>
  <si>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</si>
  <si>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</si>
  <si>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01 1 01 00920</t>
  </si>
  <si>
    <t>01 1 01 25400</t>
  </si>
  <si>
    <t>Социальное обеспечение и иные выплаты населению</t>
  </si>
  <si>
    <t>300</t>
  </si>
  <si>
    <t>01 1 01 25500</t>
  </si>
  <si>
    <t>01 1 01 81000</t>
  </si>
  <si>
    <t>Межбюджетные трансферты</t>
  </si>
  <si>
    <t>500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</si>
  <si>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"Реализация переданных государственных полномочий по первичному воинскому учету"</t>
    </r>
  </si>
  <si>
    <t>01 1 02 00000</t>
  </si>
  <si>
    <t>01 1 02 51180</t>
  </si>
  <si>
    <t>01 1 02 511180</t>
  </si>
  <si>
    <r>
      <t xml:space="preserve">Подпрограмма </t>
    </r>
    <r>
      <rPr>
        <sz val="10"/>
        <color indexed="8"/>
        <rFont val="Arial"/>
        <family val="2"/>
      </rPr>
      <t xml:space="preserve">муниципальной программы </t>
    </r>
    <r>
      <rPr>
        <i/>
        <sz val="10"/>
        <color indexed="8"/>
        <rFont val="Arial"/>
        <family val="2"/>
      </rPr>
      <t>"Комплексное благоустройство городского поселения</t>
    </r>
    <r>
      <rPr>
        <sz val="10"/>
        <color indexed="8"/>
        <rFont val="Arial"/>
        <family val="2"/>
      </rPr>
      <t>"</t>
    </r>
  </si>
  <si>
    <t>01 2 00 00000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</si>
  <si>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"Обслуживание уличного освещения"</t>
    </r>
  </si>
  <si>
    <t>01 2 01 00000</t>
  </si>
  <si>
    <t>01 2 01 22000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</si>
  <si>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"Озеленение городского поселения"</t>
    </r>
  </si>
  <si>
    <t>01 2 02 00000</t>
  </si>
  <si>
    <t>01 2 02 22000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</si>
  <si>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"Организация и содержание мест захоронения"</t>
    </r>
  </si>
  <si>
    <t>01 2 03 00000</t>
  </si>
  <si>
    <t>01 2 03 22000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</si>
  <si>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"Прочие мероприятия по благоустройству"</t>
    </r>
  </si>
  <si>
    <t>01 2 04 0000</t>
  </si>
  <si>
    <t>01 2 04 22000</t>
  </si>
  <si>
    <t>Непрограммные расходы</t>
  </si>
  <si>
    <t>90 9 00 00000</t>
  </si>
  <si>
    <t>90 9 00 00930</t>
  </si>
  <si>
    <t>90 9 00 00940</t>
  </si>
  <si>
    <t>Резервные фонды местных администраций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</si>
  <si>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90 9 00 01000</t>
  </si>
  <si>
    <t>90 9 00 10000</t>
  </si>
  <si>
    <t>Капитальный ремонт государственного жилищного фонда субъектов Российской Федерации и муниципального жилищного фонда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</si>
  <si>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90 9 00 23000</t>
  </si>
  <si>
    <t>Межбюджетные трансферты на решение вопросов в части организации досуга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</si>
  <si>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90 9 00 85000</t>
  </si>
  <si>
    <t>ВСЕГО расходов</t>
  </si>
  <si>
    <t>Расходы на выплаты по оплате труда и обеспечение функций органов местного самоуправления по председателю Собрания депутатов поселения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</si>
  <si>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Расходы на выплаты по оплате труда и обеспечение функций органов местного самоуправления по обеспечению деятельности Собрания депутатов поселения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</si>
  <si>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"Пушкиногорье" на 2020 год</t>
  </si>
  <si>
    <t>и на плановый период 2021 и 2022 годов"</t>
  </si>
  <si>
    <t>группам видов расходов классификации расходов бюджета поселения на 2020 год</t>
  </si>
  <si>
    <t xml:space="preserve">Муниципальная программа городского поселения «Комплексное социально-экономическое развитие городского поселения «Пушкиногорье» на 2019-2023 годы»
</t>
  </si>
  <si>
    <t>Расходы на выплаты по оплате труда и обеспечение функций аппарата исполнительных органов местного самоуправления поселения 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</si>
  <si>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Расходы на выплаты по оплате труда и обеспечение функций органов местного самоуправления по Главе местной администрации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</si>
  <si>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Доплаты к пенсиям государственных служащих субъектов РФ и муниципальных служащих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</si>
  <si>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Оценка недвижимости, признание прав и регулирование отношений по государственной и муниципальной собственности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</si>
  <si>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Расходы на уличное освещение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</si>
  <si>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Расходы на озеленение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</si>
  <si>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Расходы на организацию и содержание мест захоронений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</si>
  <si>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Расходы на прочие мероприятия по благоустройству городских округов и поселений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</si>
  <si>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Межбюджетные трансферты на решение вопросов в содержания специалистов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2019-2023"</t>
  </si>
  <si>
    <t>Осуществление первичного воинского учета на территориях, где отсутствуют военные комиссариаты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</si>
  <si>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Обеспечение первичных мер пожарной безопасности в границах населенных пунктов поселения 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</si>
  <si>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"Первичные меры пожарной безопасности"</t>
    </r>
  </si>
  <si>
    <t>01 2 05 0000</t>
  </si>
  <si>
    <t>01 2 05 21000</t>
  </si>
  <si>
    <r>
      <t xml:space="preserve">Основное мероприятие </t>
    </r>
    <r>
      <rPr>
        <sz val="10"/>
        <color indexed="8"/>
        <rFont val="Arial"/>
        <family val="2"/>
      </rPr>
      <t>"Строительство, реконструкция, капитальный ремонт, ремонт и содержание действующей сети автомобильных дорог общего пользования и искусственных сооружений на них"</t>
    </r>
  </si>
  <si>
    <t>Строительство, реконструкция, капитальный ремонт, ремонт и содержание действующей сети автомобильных дорог общего пользования и искусственных сооружений на них 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</si>
  <si>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01 2 06 24100</t>
  </si>
  <si>
    <t>01 2 06 00000</t>
  </si>
  <si>
    <r>
      <t xml:space="preserve">Основное мероприятие </t>
    </r>
    <r>
      <rPr>
        <sz val="10"/>
        <color indexed="8"/>
        <rFont val="Arial"/>
        <family val="2"/>
      </rPr>
      <t>"Организация в границах поселения теплоснабжения населения"</t>
    </r>
  </si>
  <si>
    <r>
      <t xml:space="preserve">Основное мероприятие </t>
    </r>
    <r>
      <rPr>
        <sz val="10"/>
        <color indexed="8"/>
        <rFont val="Arial"/>
        <family val="2"/>
      </rPr>
      <t>"Организация в границах поселения водоснабжения населения"</t>
    </r>
  </si>
  <si>
    <t>01 2 07 00000</t>
  </si>
  <si>
    <t>01 2 08 00000</t>
  </si>
  <si>
    <t>Организация в границах поселения теплоснабжения населения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</si>
  <si>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01 2 07 84000</t>
  </si>
  <si>
    <t>Возмещение затрат по содержанию систем и объектов водоснабжения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</si>
  <si>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01 2 08 23100</t>
  </si>
  <si>
    <t>Выполнение полномочий, передаваемые бюджетам поселений из бюджета района на содержание автомобильных дорог общего пользования местного значения и сооружений на них, нацеленное на обеспечение их проезжаемости и безопасности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</si>
  <si>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01 2 06 84100</t>
  </si>
  <si>
    <t xml:space="preserve">"О внесении изменений и дополнений </t>
  </si>
  <si>
    <t>в Решение Собрания депутатов</t>
  </si>
  <si>
    <t>от 25.12.2019 г. № 181</t>
  </si>
  <si>
    <t>Приложение № 9</t>
  </si>
  <si>
    <t>Строительство, реконструкция и капитальный ремонт объектов водоотведения и очитки сточных вод в рамках непрограммного направления деятельности "Иные непрограммные направления деятельности органов местного самоуправления поселения</t>
  </si>
  <si>
    <t>01 2 08 45010</t>
  </si>
  <si>
    <t>Поддержка муниципальных программ формирования современной городской среды за счет субсидии из федерального бюджета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</si>
  <si>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01 2 F2 55550</t>
  </si>
  <si>
    <t>Осуществление дорожной деятельности,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области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</si>
  <si>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01 2 06 41190</t>
  </si>
  <si>
    <t>Расходы на ликвидацию очагов сорного растения борщевик Сосновского за счет средств бюджета субъекта в рамках непрограммного направления деятельности  «Иные непрограммные направления деятельности органов местного самоуправления поселения»</t>
  </si>
  <si>
    <t>90 9 00 41570</t>
  </si>
  <si>
    <t xml:space="preserve">№ 207 от 13.02.2020г.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</si>
</sst>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\-?_р_._-;_-@_-"/>
    <numFmt numFmtId="173" formatCode="_-* #,##0.0_р_._-;\-* #,##0.0_р_._-;_-* &quot;-&quot;?_р_._-;_-@_-"/>
    <numFmt numFmtId="174" formatCode="_-* #,##0.00_р_._-;\-* #,##0.00_р_._-;_-* \-?_р_._-;_-@_-"/>
    <numFmt numFmtId="175" formatCode="_-* #,##0.000_р_._-;\-* #,##0.000_р_._-;_-* \-?_р_._-;_-@_-"/>
  </numFmts>
  <fonts count="54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sz val="9"/>
      <color indexed="8"/>
      <name val="Arial Cyr"/>
      <family val="2"/>
    </font>
    <font>
      <b/>
      <sz val="12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4"/>
      <color indexed="8"/>
      <name val="Arial"/>
      <family val="2"/>
    </font>
    <font>
      <b/>
      <sz val="12"/>
      <name val="Times New Roman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 Cyr"/>
      <family val="2"/>
    </font>
    <font>
      <b/>
      <i/>
      <sz val="10"/>
      <name val="Arial"/>
      <family val="2"/>
    </font>
    <font>
      <b/>
      <i/>
      <sz val="10"/>
      <name val="Arial Cyr"/>
      <family val="2"/>
    </font>
    <font>
      <i/>
      <sz val="12"/>
      <color indexed="8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left" vertical="center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72" fontId="9" fillId="33" borderId="10" xfId="0" applyNumberFormat="1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right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172" fontId="10" fillId="34" borderId="10" xfId="0" applyNumberFormat="1" applyFont="1" applyFill="1" applyBorder="1" applyAlignment="1">
      <alignment horizontal="left" vertical="center" wrapText="1"/>
    </xf>
    <xf numFmtId="0" fontId="13" fillId="35" borderId="10" xfId="0" applyFont="1" applyFill="1" applyBorder="1" applyAlignment="1">
      <alignment horizontal="right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172" fontId="10" fillId="35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14" fillId="0" borderId="10" xfId="0" applyFont="1" applyBorder="1" applyAlignment="1">
      <alignment wrapText="1"/>
    </xf>
    <xf numFmtId="49" fontId="15" fillId="0" borderId="10" xfId="0" applyNumberFormat="1" applyFont="1" applyBorder="1" applyAlignment="1">
      <alignment horizontal="center" vertical="center" wrapText="1"/>
    </xf>
    <xf numFmtId="172" fontId="15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" fillId="0" borderId="10" xfId="0" applyNumberFormat="1" applyFont="1" applyBorder="1" applyAlignment="1">
      <alignment vertical="top" wrapText="1"/>
    </xf>
    <xf numFmtId="172" fontId="5" fillId="36" borderId="10" xfId="0" applyNumberFormat="1" applyFont="1" applyFill="1" applyBorder="1" applyAlignment="1">
      <alignment horizontal="left" vertical="center" wrapText="1"/>
    </xf>
    <xf numFmtId="172" fontId="15" fillId="36" borderId="10" xfId="0" applyNumberFormat="1" applyFont="1" applyFill="1" applyBorder="1" applyAlignment="1">
      <alignment horizontal="left" vertical="center" wrapText="1"/>
    </xf>
    <xf numFmtId="0" fontId="16" fillId="36" borderId="10" xfId="0" applyFont="1" applyFill="1" applyBorder="1" applyAlignment="1">
      <alignment wrapText="1"/>
    </xf>
    <xf numFmtId="49" fontId="17" fillId="0" borderId="10" xfId="0" applyNumberFormat="1" applyFont="1" applyBorder="1" applyAlignment="1">
      <alignment horizontal="center" vertical="center" wrapText="1"/>
    </xf>
    <xf numFmtId="172" fontId="17" fillId="36" borderId="10" xfId="0" applyNumberFormat="1" applyFont="1" applyFill="1" applyBorder="1" applyAlignment="1">
      <alignment horizontal="left" vertical="center" wrapText="1"/>
    </xf>
    <xf numFmtId="0" fontId="17" fillId="0" borderId="10" xfId="0" applyFont="1" applyBorder="1" applyAlignment="1">
      <alignment vertical="top" wrapText="1"/>
    </xf>
    <xf numFmtId="49" fontId="5" fillId="36" borderId="10" xfId="0" applyNumberFormat="1" applyFont="1" applyFill="1" applyBorder="1" applyAlignment="1">
      <alignment horizontal="center" vertical="center" wrapText="1"/>
    </xf>
    <xf numFmtId="49" fontId="15" fillId="36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49" fontId="15" fillId="35" borderId="10" xfId="0" applyNumberFormat="1" applyFont="1" applyFill="1" applyBorder="1" applyAlignment="1">
      <alignment horizontal="center" vertical="center" wrapText="1"/>
    </xf>
    <xf numFmtId="172" fontId="6" fillId="35" borderId="10" xfId="0" applyNumberFormat="1" applyFont="1" applyFill="1" applyBorder="1" applyAlignment="1">
      <alignment horizontal="left" vertical="center" wrapText="1"/>
    </xf>
    <xf numFmtId="0" fontId="5" fillId="36" borderId="10" xfId="0" applyFont="1" applyFill="1" applyBorder="1" applyAlignment="1">
      <alignment horizontal="left" vertical="top" wrapText="1"/>
    </xf>
    <xf numFmtId="0" fontId="0" fillId="36" borderId="0" xfId="0" applyFont="1" applyFill="1" applyAlignment="1">
      <alignment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172" fontId="5" fillId="34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vertical="top" wrapText="1"/>
    </xf>
    <xf numFmtId="0" fontId="15" fillId="36" borderId="0" xfId="0" applyFont="1" applyFill="1" applyAlignment="1">
      <alignment wrapText="1"/>
    </xf>
    <xf numFmtId="0" fontId="18" fillId="0" borderId="0" xfId="0" applyFont="1" applyAlignment="1">
      <alignment wrapText="1"/>
    </xf>
    <xf numFmtId="0" fontId="5" fillId="0" borderId="11" xfId="0" applyFont="1" applyBorder="1" applyAlignment="1">
      <alignment horizontal="left" vertical="top" wrapText="1"/>
    </xf>
    <xf numFmtId="0" fontId="14" fillId="0" borderId="11" xfId="0" applyFont="1" applyBorder="1" applyAlignment="1">
      <alignment wrapText="1"/>
    </xf>
    <xf numFmtId="49" fontId="5" fillId="0" borderId="11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right" vertical="center" wrapText="1"/>
    </xf>
    <xf numFmtId="49" fontId="6" fillId="35" borderId="12" xfId="0" applyNumberFormat="1" applyFont="1" applyFill="1" applyBorder="1" applyAlignment="1">
      <alignment horizontal="center" vertical="center" wrapText="1"/>
    </xf>
    <xf numFmtId="49" fontId="15" fillId="35" borderId="12" xfId="0" applyNumberFormat="1" applyFont="1" applyFill="1" applyBorder="1" applyAlignment="1">
      <alignment horizontal="center" vertical="center" wrapText="1"/>
    </xf>
    <xf numFmtId="172" fontId="6" fillId="35" borderId="12" xfId="0" applyNumberFormat="1" applyFont="1" applyFill="1" applyBorder="1" applyAlignment="1">
      <alignment horizontal="left" vertical="center" wrapText="1"/>
    </xf>
    <xf numFmtId="0" fontId="5" fillId="37" borderId="13" xfId="0" applyNumberFormat="1" applyFont="1" applyFill="1" applyBorder="1" applyAlignment="1">
      <alignment vertical="top" wrapText="1"/>
    </xf>
    <xf numFmtId="49" fontId="5" fillId="37" borderId="13" xfId="0" applyNumberFormat="1" applyFont="1" applyFill="1" applyBorder="1" applyAlignment="1">
      <alignment horizontal="center" vertical="center" wrapText="1"/>
    </xf>
    <xf numFmtId="172" fontId="15" fillId="36" borderId="13" xfId="0" applyNumberFormat="1" applyFont="1" applyFill="1" applyBorder="1" applyAlignment="1">
      <alignment horizontal="left" vertical="center" wrapText="1"/>
    </xf>
    <xf numFmtId="0" fontId="14" fillId="0" borderId="13" xfId="0" applyFont="1" applyBorder="1" applyAlignment="1">
      <alignment wrapText="1"/>
    </xf>
    <xf numFmtId="49" fontId="15" fillId="37" borderId="13" xfId="0" applyNumberFormat="1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vertical="top" wrapText="1"/>
    </xf>
    <xf numFmtId="49" fontId="6" fillId="37" borderId="13" xfId="0" applyNumberFormat="1" applyFont="1" applyFill="1" applyBorder="1" applyAlignment="1">
      <alignment horizontal="center" vertical="center" wrapText="1"/>
    </xf>
    <xf numFmtId="172" fontId="6" fillId="37" borderId="13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right" vertical="top" wrapText="1"/>
    </xf>
    <xf numFmtId="0" fontId="11" fillId="0" borderId="0" xfId="0" applyFont="1" applyAlignment="1">
      <alignment horizontal="right" vertical="top" wrapText="1"/>
    </xf>
    <xf numFmtId="0" fontId="8" fillId="33" borderId="14" xfId="0" applyFont="1" applyFill="1" applyBorder="1" applyAlignment="1">
      <alignment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18" fillId="33" borderId="14" xfId="0" applyNumberFormat="1" applyFont="1" applyFill="1" applyBorder="1" applyAlignment="1">
      <alignment horizontal="center" vertical="center" wrapText="1"/>
    </xf>
    <xf numFmtId="172" fontId="4" fillId="33" borderId="14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172" fontId="5" fillId="36" borderId="13" xfId="0" applyNumberFormat="1" applyFont="1" applyFill="1" applyBorder="1" applyAlignment="1">
      <alignment horizontal="left" vertical="center"/>
    </xf>
    <xf numFmtId="49" fontId="15" fillId="0" borderId="13" xfId="0" applyNumberFormat="1" applyFont="1" applyBorder="1" applyAlignment="1">
      <alignment horizontal="center" vertical="center" wrapText="1"/>
    </xf>
    <xf numFmtId="172" fontId="15" fillId="36" borderId="13" xfId="0" applyNumberFormat="1" applyFont="1" applyFill="1" applyBorder="1" applyAlignment="1">
      <alignment horizontal="left" vertical="center"/>
    </xf>
    <xf numFmtId="0" fontId="16" fillId="0" borderId="13" xfId="0" applyFont="1" applyBorder="1" applyAlignment="1">
      <alignment wrapText="1"/>
    </xf>
    <xf numFmtId="172" fontId="5" fillId="37" borderId="13" xfId="0" applyNumberFormat="1" applyFont="1" applyFill="1" applyBorder="1" applyAlignment="1">
      <alignment horizontal="left" vertical="center"/>
    </xf>
    <xf numFmtId="0" fontId="17" fillId="0" borderId="15" xfId="0" applyFont="1" applyBorder="1" applyAlignment="1">
      <alignment vertical="top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172" fontId="15" fillId="36" borderId="14" xfId="0" applyNumberFormat="1" applyFont="1" applyFill="1" applyBorder="1" applyAlignment="1">
      <alignment horizontal="left" vertical="center" wrapText="1"/>
    </xf>
    <xf numFmtId="172" fontId="5" fillId="37" borderId="13" xfId="0" applyNumberFormat="1" applyFont="1" applyFill="1" applyBorder="1" applyAlignment="1">
      <alignment horizontal="right" vertical="center"/>
    </xf>
    <xf numFmtId="172" fontId="15" fillId="37" borderId="13" xfId="0" applyNumberFormat="1" applyFont="1" applyFill="1" applyBorder="1" applyAlignment="1">
      <alignment horizontal="right" vertical="center"/>
    </xf>
    <xf numFmtId="0" fontId="13" fillId="35" borderId="13" xfId="0" applyFont="1" applyFill="1" applyBorder="1" applyAlignment="1">
      <alignment horizontal="right" vertical="center" wrapText="1"/>
    </xf>
    <xf numFmtId="49" fontId="6" fillId="35" borderId="13" xfId="0" applyNumberFormat="1" applyFont="1" applyFill="1" applyBorder="1" applyAlignment="1">
      <alignment horizontal="center" vertical="center" wrapText="1"/>
    </xf>
    <xf numFmtId="49" fontId="15" fillId="35" borderId="13" xfId="0" applyNumberFormat="1" applyFont="1" applyFill="1" applyBorder="1" applyAlignment="1">
      <alignment horizontal="center" vertical="center" wrapText="1"/>
    </xf>
    <xf numFmtId="172" fontId="6" fillId="35" borderId="13" xfId="0" applyNumberFormat="1" applyFont="1" applyFill="1" applyBorder="1" applyAlignment="1">
      <alignment horizontal="left" vertical="center" wrapText="1"/>
    </xf>
    <xf numFmtId="0" fontId="14" fillId="0" borderId="12" xfId="0" applyFont="1" applyBorder="1" applyAlignment="1">
      <alignment wrapText="1"/>
    </xf>
    <xf numFmtId="49" fontId="15" fillId="0" borderId="12" xfId="0" applyNumberFormat="1" applyFont="1" applyBorder="1" applyAlignment="1">
      <alignment horizontal="center" vertical="center" wrapText="1"/>
    </xf>
    <xf numFmtId="172" fontId="15" fillId="36" borderId="12" xfId="0" applyNumberFormat="1" applyFont="1" applyFill="1" applyBorder="1" applyAlignment="1">
      <alignment horizontal="left" vertical="center" wrapText="1"/>
    </xf>
    <xf numFmtId="172" fontId="4" fillId="36" borderId="14" xfId="0" applyNumberFormat="1" applyFont="1" applyFill="1" applyBorder="1" applyAlignment="1">
      <alignment horizontal="left" wrapText="1"/>
    </xf>
    <xf numFmtId="172" fontId="15" fillId="37" borderId="13" xfId="0" applyNumberFormat="1" applyFont="1" applyFill="1" applyBorder="1" applyAlignment="1">
      <alignment horizontal="left" vertical="center"/>
    </xf>
    <xf numFmtId="0" fontId="11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4"/>
  <sheetViews>
    <sheetView tabSelected="1" zoomScalePageLayoutView="0" workbookViewId="0" topLeftCell="A1">
      <selection activeCell="F9" sqref="F9"/>
    </sheetView>
  </sheetViews>
  <sheetFormatPr defaultColWidth="9.00390625" defaultRowHeight="12.75"/>
  <cols>
    <col min="1" max="1" width="75.875" style="1" customWidth="1"/>
    <col min="2" max="2" width="17.75390625" style="1" customWidth="1"/>
    <col min="3" max="3" width="8.00390625" style="2" customWidth="1"/>
    <col min="4" max="4" width="16.125" style="3" customWidth="1"/>
    <col min="5" max="16384" width="9.125" style="1" customWidth="1"/>
  </cols>
  <sheetData>
    <row r="1" spans="1:8" ht="15" customHeight="1">
      <c r="A1" s="97" t="s">
        <v>99</v>
      </c>
      <c r="B1" s="97"/>
      <c r="C1" s="97"/>
      <c r="D1" s="97"/>
      <c r="E1" s="68"/>
      <c r="F1" s="68"/>
      <c r="G1" s="68"/>
      <c r="H1"/>
    </row>
    <row r="2" spans="1:8" ht="14.25" customHeight="1">
      <c r="A2" s="97" t="s">
        <v>0</v>
      </c>
      <c r="B2" s="97"/>
      <c r="C2" s="97"/>
      <c r="D2" s="97"/>
      <c r="E2" s="68"/>
      <c r="F2" s="68"/>
      <c r="G2" s="68"/>
      <c r="H2"/>
    </row>
    <row r="3" spans="1:8" ht="14.25" customHeight="1">
      <c r="A3" s="97" t="s">
        <v>1</v>
      </c>
      <c r="B3" s="97"/>
      <c r="C3" s="97"/>
      <c r="D3" s="97"/>
      <c r="E3" s="68"/>
      <c r="F3" s="68"/>
      <c r="G3" s="68"/>
      <c r="H3"/>
    </row>
    <row r="4" spans="1:8" ht="14.25" customHeight="1">
      <c r="A4" s="97" t="s">
        <v>108</v>
      </c>
      <c r="B4" s="97"/>
      <c r="C4" s="97"/>
      <c r="D4" s="97"/>
      <c r="E4" s="68"/>
      <c r="F4" s="68"/>
      <c r="G4" s="68"/>
      <c r="H4"/>
    </row>
    <row r="5" spans="1:8" ht="14.25" customHeight="1">
      <c r="A5" s="97" t="s">
        <v>96</v>
      </c>
      <c r="B5" s="97"/>
      <c r="C5" s="97"/>
      <c r="D5" s="97"/>
      <c r="E5" s="68"/>
      <c r="F5" s="68"/>
      <c r="G5" s="68"/>
      <c r="H5"/>
    </row>
    <row r="6" spans="1:8" ht="14.25" customHeight="1">
      <c r="A6" s="97" t="s">
        <v>97</v>
      </c>
      <c r="B6" s="97"/>
      <c r="C6" s="97"/>
      <c r="D6" s="97"/>
      <c r="E6" s="68"/>
      <c r="F6" s="68"/>
      <c r="G6" s="68"/>
      <c r="H6"/>
    </row>
    <row r="7" spans="1:8" ht="14.25" customHeight="1">
      <c r="A7" s="97" t="s">
        <v>1</v>
      </c>
      <c r="B7" s="97"/>
      <c r="C7" s="97"/>
      <c r="D7" s="97"/>
      <c r="E7" s="68"/>
      <c r="F7" s="68"/>
      <c r="G7" s="68"/>
      <c r="H7"/>
    </row>
    <row r="8" spans="1:8" ht="14.25" customHeight="1">
      <c r="A8" s="97" t="s">
        <v>2</v>
      </c>
      <c r="B8" s="97"/>
      <c r="C8" s="97"/>
      <c r="D8" s="97"/>
      <c r="E8" s="68"/>
      <c r="F8" s="68"/>
      <c r="G8" s="68"/>
      <c r="H8"/>
    </row>
    <row r="9" spans="1:8" ht="14.25" customHeight="1">
      <c r="A9" s="97" t="s">
        <v>64</v>
      </c>
      <c r="B9" s="97"/>
      <c r="C9" s="97"/>
      <c r="D9" s="97"/>
      <c r="E9" s="68"/>
      <c r="F9" s="68"/>
      <c r="G9" s="68"/>
      <c r="H9"/>
    </row>
    <row r="10" spans="1:8" ht="14.25" customHeight="1">
      <c r="A10" s="69"/>
      <c r="B10" s="97" t="s">
        <v>65</v>
      </c>
      <c r="C10" s="97"/>
      <c r="D10" s="97"/>
      <c r="E10" s="68"/>
      <c r="F10" s="68"/>
      <c r="G10" s="68"/>
      <c r="H10"/>
    </row>
    <row r="11" spans="1:8" ht="14.25" customHeight="1">
      <c r="A11" s="69"/>
      <c r="B11" s="97" t="s">
        <v>98</v>
      </c>
      <c r="C11" s="97"/>
      <c r="D11" s="97"/>
      <c r="E11" s="68"/>
      <c r="F11" s="68"/>
      <c r="G11" s="68"/>
      <c r="H11"/>
    </row>
    <row r="12" ht="12.75">
      <c r="D12" s="4"/>
    </row>
    <row r="13" spans="1:4" ht="15.75">
      <c r="A13" s="98" t="s">
        <v>3</v>
      </c>
      <c r="B13" s="98"/>
      <c r="C13" s="98"/>
      <c r="D13" s="98"/>
    </row>
    <row r="14" spans="1:4" ht="15.75">
      <c r="A14" s="98" t="s">
        <v>4</v>
      </c>
      <c r="B14" s="98"/>
      <c r="C14" s="98"/>
      <c r="D14" s="98"/>
    </row>
    <row r="15" spans="1:4" ht="15.75">
      <c r="A15" s="98" t="s">
        <v>5</v>
      </c>
      <c r="B15" s="98"/>
      <c r="C15" s="98"/>
      <c r="D15" s="98"/>
    </row>
    <row r="16" spans="1:4" ht="15.75">
      <c r="A16" s="98" t="s">
        <v>66</v>
      </c>
      <c r="B16" s="98"/>
      <c r="C16" s="98"/>
      <c r="D16" s="98"/>
    </row>
    <row r="17" spans="1:4" ht="15.75">
      <c r="A17" s="5"/>
      <c r="B17" s="5"/>
      <c r="C17" s="5"/>
      <c r="D17" s="5"/>
    </row>
    <row r="18" ht="12.75">
      <c r="D18" s="6" t="s">
        <v>6</v>
      </c>
    </row>
    <row r="19" spans="1:4" ht="12.75">
      <c r="A19" s="7" t="s">
        <v>7</v>
      </c>
      <c r="B19" s="7" t="s">
        <v>8</v>
      </c>
      <c r="C19" s="7" t="s">
        <v>9</v>
      </c>
      <c r="D19" s="7" t="s">
        <v>10</v>
      </c>
    </row>
    <row r="20" spans="1:4" ht="36" hidden="1">
      <c r="A20" s="8" t="s">
        <v>11</v>
      </c>
      <c r="B20" s="9"/>
      <c r="C20" s="9"/>
      <c r="D20" s="10"/>
    </row>
    <row r="21" spans="1:4" ht="48.75" customHeight="1">
      <c r="A21" s="11" t="s">
        <v>67</v>
      </c>
      <c r="B21" s="12" t="s">
        <v>12</v>
      </c>
      <c r="C21" s="13"/>
      <c r="D21" s="14">
        <f>D22+D40</f>
        <v>32962.672000000006</v>
      </c>
    </row>
    <row r="22" spans="1:4" ht="25.5">
      <c r="A22" s="15" t="s">
        <v>13</v>
      </c>
      <c r="B22" s="16" t="s">
        <v>14</v>
      </c>
      <c r="C22" s="17"/>
      <c r="D22" s="18">
        <f>D23+D36</f>
        <v>4614.66</v>
      </c>
    </row>
    <row r="23" spans="1:4" ht="25.5">
      <c r="A23" s="19" t="s">
        <v>15</v>
      </c>
      <c r="B23" s="20" t="s">
        <v>16</v>
      </c>
      <c r="C23" s="21"/>
      <c r="D23" s="22">
        <f>D24+D28+D32+D30+D34</f>
        <v>4409</v>
      </c>
    </row>
    <row r="24" spans="1:4" s="26" customFormat="1" ht="76.5">
      <c r="A24" s="23" t="s">
        <v>68</v>
      </c>
      <c r="B24" s="24" t="s">
        <v>17</v>
      </c>
      <c r="C24" s="24"/>
      <c r="D24" s="25">
        <f>D25+D26+D27</f>
        <v>3338</v>
      </c>
    </row>
    <row r="25" spans="1:4" s="26" customFormat="1" ht="42.75" customHeight="1">
      <c r="A25" s="27" t="s">
        <v>18</v>
      </c>
      <c r="B25" s="28" t="s">
        <v>17</v>
      </c>
      <c r="C25" s="28" t="s">
        <v>19</v>
      </c>
      <c r="D25" s="29">
        <v>2083</v>
      </c>
    </row>
    <row r="26" spans="1:4" s="26" customFormat="1" ht="17.25" customHeight="1">
      <c r="A26" s="27" t="s">
        <v>20</v>
      </c>
      <c r="B26" s="28" t="s">
        <v>17</v>
      </c>
      <c r="C26" s="28" t="s">
        <v>21</v>
      </c>
      <c r="D26" s="29">
        <v>1155</v>
      </c>
    </row>
    <row r="27" spans="1:4" s="26" customFormat="1" ht="17.25" customHeight="1">
      <c r="A27" s="27" t="s">
        <v>22</v>
      </c>
      <c r="B27" s="28" t="s">
        <v>17</v>
      </c>
      <c r="C27" s="28" t="s">
        <v>23</v>
      </c>
      <c r="D27" s="29">
        <v>100</v>
      </c>
    </row>
    <row r="28" spans="1:4" s="30" customFormat="1" ht="76.5">
      <c r="A28" s="23" t="s">
        <v>69</v>
      </c>
      <c r="B28" s="24" t="s">
        <v>24</v>
      </c>
      <c r="C28" s="24"/>
      <c r="D28" s="25">
        <f>D29</f>
        <v>605</v>
      </c>
    </row>
    <row r="29" spans="1:4" s="31" customFormat="1" ht="38.25">
      <c r="A29" s="27" t="s">
        <v>18</v>
      </c>
      <c r="B29" s="28" t="s">
        <v>24</v>
      </c>
      <c r="C29" s="28" t="s">
        <v>19</v>
      </c>
      <c r="D29" s="29">
        <v>605</v>
      </c>
    </row>
    <row r="30" spans="1:4" s="30" customFormat="1" ht="64.5" customHeight="1">
      <c r="A30" s="32" t="s">
        <v>70</v>
      </c>
      <c r="B30" s="24" t="s">
        <v>25</v>
      </c>
      <c r="C30" s="24"/>
      <c r="D30" s="33">
        <f>D31</f>
        <v>83</v>
      </c>
    </row>
    <row r="31" spans="1:4" s="30" customFormat="1" ht="19.5" customHeight="1">
      <c r="A31" s="27" t="s">
        <v>26</v>
      </c>
      <c r="B31" s="28" t="s">
        <v>25</v>
      </c>
      <c r="C31" s="28" t="s">
        <v>27</v>
      </c>
      <c r="D31" s="34">
        <v>83</v>
      </c>
    </row>
    <row r="32" spans="1:4" s="31" customFormat="1" ht="66.75" customHeight="1">
      <c r="A32" s="35" t="s">
        <v>71</v>
      </c>
      <c r="B32" s="36" t="s">
        <v>28</v>
      </c>
      <c r="C32" s="36"/>
      <c r="D32" s="37">
        <f>D33</f>
        <v>250</v>
      </c>
    </row>
    <row r="33" spans="1:4" s="31" customFormat="1" ht="12.75">
      <c r="A33" s="27" t="s">
        <v>20</v>
      </c>
      <c r="B33" s="28" t="s">
        <v>28</v>
      </c>
      <c r="C33" s="28" t="s">
        <v>21</v>
      </c>
      <c r="D33" s="34">
        <v>250</v>
      </c>
    </row>
    <row r="34" spans="1:4" s="30" customFormat="1" ht="63.75">
      <c r="A34" s="38" t="s">
        <v>76</v>
      </c>
      <c r="B34" s="39" t="s">
        <v>29</v>
      </c>
      <c r="C34" s="24"/>
      <c r="D34" s="33">
        <f>D35</f>
        <v>133</v>
      </c>
    </row>
    <row r="35" spans="1:4" s="31" customFormat="1" ht="12.75">
      <c r="A35" s="27" t="s">
        <v>30</v>
      </c>
      <c r="B35" s="40" t="s">
        <v>29</v>
      </c>
      <c r="C35" s="28" t="s">
        <v>31</v>
      </c>
      <c r="D35" s="34">
        <f>132.5+0.5</f>
        <v>133</v>
      </c>
    </row>
    <row r="36" spans="1:4" s="30" customFormat="1" ht="27.75" customHeight="1">
      <c r="A36" s="19" t="s">
        <v>32</v>
      </c>
      <c r="B36" s="41" t="s">
        <v>33</v>
      </c>
      <c r="C36" s="42"/>
      <c r="D36" s="43">
        <f>D37</f>
        <v>205.66</v>
      </c>
    </row>
    <row r="37" spans="1:4" s="26" customFormat="1" ht="63.75">
      <c r="A37" s="44" t="s">
        <v>77</v>
      </c>
      <c r="B37" s="24" t="s">
        <v>34</v>
      </c>
      <c r="C37" s="24"/>
      <c r="D37" s="33">
        <f>D38+D39</f>
        <v>205.66</v>
      </c>
    </row>
    <row r="38" spans="1:4" s="31" customFormat="1" ht="38.25">
      <c r="A38" s="27" t="s">
        <v>18</v>
      </c>
      <c r="B38" s="28" t="s">
        <v>34</v>
      </c>
      <c r="C38" s="28" t="s">
        <v>19</v>
      </c>
      <c r="D38" s="34">
        <f>190-4.34</f>
        <v>185.66</v>
      </c>
    </row>
    <row r="39" spans="1:4" s="45" customFormat="1" ht="18.75" customHeight="1">
      <c r="A39" s="27" t="s">
        <v>20</v>
      </c>
      <c r="B39" s="28" t="s">
        <v>35</v>
      </c>
      <c r="C39" s="28" t="s">
        <v>21</v>
      </c>
      <c r="D39" s="34">
        <v>20</v>
      </c>
    </row>
    <row r="40" spans="1:4" s="45" customFormat="1" ht="30.75" customHeight="1">
      <c r="A40" s="15" t="s">
        <v>36</v>
      </c>
      <c r="B40" s="46" t="s">
        <v>37</v>
      </c>
      <c r="C40" s="47"/>
      <c r="D40" s="48">
        <f>D41+D44+D47+D50+D53+D56+D63+D66+D71</f>
        <v>28348.012000000002</v>
      </c>
    </row>
    <row r="41" spans="1:4" s="45" customFormat="1" ht="30.75" customHeight="1">
      <c r="A41" s="19" t="s">
        <v>38</v>
      </c>
      <c r="B41" s="41" t="s">
        <v>39</v>
      </c>
      <c r="C41" s="41"/>
      <c r="D41" s="43">
        <f>D42</f>
        <v>4200</v>
      </c>
    </row>
    <row r="42" spans="1:4" s="50" customFormat="1" ht="51">
      <c r="A42" s="49" t="s">
        <v>72</v>
      </c>
      <c r="B42" s="24" t="s">
        <v>40</v>
      </c>
      <c r="C42" s="24"/>
      <c r="D42" s="33">
        <f>D43</f>
        <v>4200</v>
      </c>
    </row>
    <row r="43" spans="1:4" s="30" customFormat="1" ht="26.25" customHeight="1">
      <c r="A43" s="27" t="s">
        <v>20</v>
      </c>
      <c r="B43" s="28" t="s">
        <v>40</v>
      </c>
      <c r="C43" s="28" t="s">
        <v>21</v>
      </c>
      <c r="D43" s="34">
        <v>4200</v>
      </c>
    </row>
    <row r="44" spans="1:4" s="30" customFormat="1" ht="26.25" customHeight="1">
      <c r="A44" s="19" t="s">
        <v>41</v>
      </c>
      <c r="B44" s="41" t="s">
        <v>42</v>
      </c>
      <c r="C44" s="41"/>
      <c r="D44" s="43">
        <f>D45</f>
        <v>522</v>
      </c>
    </row>
    <row r="45" spans="1:4" s="30" customFormat="1" ht="51">
      <c r="A45" s="49" t="s">
        <v>73</v>
      </c>
      <c r="B45" s="24" t="s">
        <v>43</v>
      </c>
      <c r="C45" s="24"/>
      <c r="D45" s="33">
        <f>D46</f>
        <v>522</v>
      </c>
    </row>
    <row r="46" spans="1:4" s="31" customFormat="1" ht="12.75">
      <c r="A46" s="27" t="s">
        <v>20</v>
      </c>
      <c r="B46" s="28" t="s">
        <v>43</v>
      </c>
      <c r="C46" s="28" t="s">
        <v>21</v>
      </c>
      <c r="D46" s="34">
        <v>522</v>
      </c>
    </row>
    <row r="47" spans="1:4" s="31" customFormat="1" ht="25.5" customHeight="1">
      <c r="A47" s="19" t="s">
        <v>44</v>
      </c>
      <c r="B47" s="41" t="s">
        <v>45</v>
      </c>
      <c r="C47" s="42"/>
      <c r="D47" s="43">
        <f>D48</f>
        <v>354</v>
      </c>
    </row>
    <row r="48" spans="1:4" s="30" customFormat="1" ht="52.5" customHeight="1">
      <c r="A48" s="49" t="s">
        <v>74</v>
      </c>
      <c r="B48" s="24" t="s">
        <v>46</v>
      </c>
      <c r="C48" s="24"/>
      <c r="D48" s="33">
        <f>D49</f>
        <v>354</v>
      </c>
    </row>
    <row r="49" spans="1:4" s="31" customFormat="1" ht="26.25" customHeight="1">
      <c r="A49" s="27" t="s">
        <v>20</v>
      </c>
      <c r="B49" s="28" t="s">
        <v>46</v>
      </c>
      <c r="C49" s="28" t="s">
        <v>21</v>
      </c>
      <c r="D49" s="34">
        <v>354</v>
      </c>
    </row>
    <row r="50" spans="1:4" s="31" customFormat="1" ht="26.25" customHeight="1">
      <c r="A50" s="19" t="s">
        <v>47</v>
      </c>
      <c r="B50" s="41" t="s">
        <v>48</v>
      </c>
      <c r="C50" s="42"/>
      <c r="D50" s="43">
        <f>D51</f>
        <v>1593.6</v>
      </c>
    </row>
    <row r="51" spans="1:4" s="26" customFormat="1" ht="63.75">
      <c r="A51" s="32" t="s">
        <v>75</v>
      </c>
      <c r="B51" s="24" t="s">
        <v>49</v>
      </c>
      <c r="C51" s="24"/>
      <c r="D51" s="33">
        <f>D52</f>
        <v>1593.6</v>
      </c>
    </row>
    <row r="52" spans="1:4" s="31" customFormat="1" ht="12.75">
      <c r="A52" s="27" t="s">
        <v>20</v>
      </c>
      <c r="B52" s="28" t="s">
        <v>49</v>
      </c>
      <c r="C52" s="28" t="s">
        <v>21</v>
      </c>
      <c r="D52" s="34">
        <f>1594.1-0.5</f>
        <v>1593.6</v>
      </c>
    </row>
    <row r="53" spans="1:4" s="31" customFormat="1" ht="12.75">
      <c r="A53" s="19" t="s">
        <v>79</v>
      </c>
      <c r="B53" s="41" t="s">
        <v>80</v>
      </c>
      <c r="C53" s="42"/>
      <c r="D53" s="43">
        <f>D54</f>
        <v>450</v>
      </c>
    </row>
    <row r="54" spans="1:4" s="31" customFormat="1" ht="63.75">
      <c r="A54" s="52" t="s">
        <v>78</v>
      </c>
      <c r="B54" s="54" t="s">
        <v>81</v>
      </c>
      <c r="C54" s="28"/>
      <c r="D54" s="34">
        <f>SUM(D55)</f>
        <v>450</v>
      </c>
    </row>
    <row r="55" spans="1:4" s="31" customFormat="1" ht="12.75">
      <c r="A55" s="53" t="s">
        <v>20</v>
      </c>
      <c r="B55" s="55" t="s">
        <v>81</v>
      </c>
      <c r="C55" s="28" t="s">
        <v>21</v>
      </c>
      <c r="D55" s="34">
        <v>450</v>
      </c>
    </row>
    <row r="56" spans="1:4" s="31" customFormat="1" ht="38.25">
      <c r="A56" s="56" t="s">
        <v>82</v>
      </c>
      <c r="B56" s="57" t="s">
        <v>85</v>
      </c>
      <c r="C56" s="58"/>
      <c r="D56" s="59">
        <f>D57+D59+D61</f>
        <v>13928.412</v>
      </c>
    </row>
    <row r="57" spans="1:4" s="31" customFormat="1" ht="76.5">
      <c r="A57" s="60" t="s">
        <v>83</v>
      </c>
      <c r="B57" s="61" t="s">
        <v>84</v>
      </c>
      <c r="C57" s="61"/>
      <c r="D57" s="62">
        <f>SUM(D58)</f>
        <v>2596</v>
      </c>
    </row>
    <row r="58" spans="1:4" s="31" customFormat="1" ht="12.75">
      <c r="A58" s="63" t="s">
        <v>20</v>
      </c>
      <c r="B58" s="64" t="s">
        <v>84</v>
      </c>
      <c r="C58" s="64" t="s">
        <v>21</v>
      </c>
      <c r="D58" s="62">
        <v>2596</v>
      </c>
    </row>
    <row r="59" spans="1:4" s="31" customFormat="1" ht="89.25">
      <c r="A59" s="65" t="s">
        <v>94</v>
      </c>
      <c r="B59" s="61" t="s">
        <v>95</v>
      </c>
      <c r="C59" s="66"/>
      <c r="D59" s="67">
        <f>SUM(D60)</f>
        <v>2032.2</v>
      </c>
    </row>
    <row r="60" spans="1:4" s="31" customFormat="1" ht="12.75">
      <c r="A60" s="63" t="s">
        <v>20</v>
      </c>
      <c r="B60" s="64" t="s">
        <v>95</v>
      </c>
      <c r="C60" s="64" t="s">
        <v>21</v>
      </c>
      <c r="D60" s="67">
        <v>2032.2</v>
      </c>
    </row>
    <row r="61" spans="1:4" s="31" customFormat="1" ht="89.25">
      <c r="A61" s="80" t="s">
        <v>104</v>
      </c>
      <c r="B61" s="61" t="s">
        <v>105</v>
      </c>
      <c r="C61" s="66"/>
      <c r="D61" s="86">
        <f>SUM(D62)</f>
        <v>9300.212</v>
      </c>
    </row>
    <row r="62" spans="1:4" s="31" customFormat="1" ht="12.75">
      <c r="A62" s="63" t="s">
        <v>20</v>
      </c>
      <c r="B62" s="64" t="s">
        <v>105</v>
      </c>
      <c r="C62" s="64" t="s">
        <v>21</v>
      </c>
      <c r="D62" s="87">
        <v>9300.212</v>
      </c>
    </row>
    <row r="63" spans="1:4" s="31" customFormat="1" ht="25.5">
      <c r="A63" s="88" t="s">
        <v>86</v>
      </c>
      <c r="B63" s="89" t="s">
        <v>88</v>
      </c>
      <c r="C63" s="90"/>
      <c r="D63" s="91">
        <f>D64</f>
        <v>800</v>
      </c>
    </row>
    <row r="64" spans="1:4" s="31" customFormat="1" ht="51">
      <c r="A64" s="82" t="s">
        <v>90</v>
      </c>
      <c r="B64" s="83" t="s">
        <v>91</v>
      </c>
      <c r="C64" s="84"/>
      <c r="D64" s="85">
        <f>SUM(D65)</f>
        <v>800</v>
      </c>
    </row>
    <row r="65" spans="1:4" s="31" customFormat="1" ht="12.75">
      <c r="A65" s="53" t="s">
        <v>30</v>
      </c>
      <c r="B65" s="55" t="s">
        <v>91</v>
      </c>
      <c r="C65" s="55" t="s">
        <v>31</v>
      </c>
      <c r="D65" s="34">
        <v>800</v>
      </c>
    </row>
    <row r="66" spans="1:4" s="31" customFormat="1" ht="25.5">
      <c r="A66" s="56" t="s">
        <v>87</v>
      </c>
      <c r="B66" s="57" t="s">
        <v>89</v>
      </c>
      <c r="C66" s="58"/>
      <c r="D66" s="59">
        <f>D67+D69</f>
        <v>5500</v>
      </c>
    </row>
    <row r="67" spans="1:4" s="31" customFormat="1" ht="63.75">
      <c r="A67" s="65" t="s">
        <v>92</v>
      </c>
      <c r="B67" s="74" t="s">
        <v>93</v>
      </c>
      <c r="C67" s="75"/>
      <c r="D67" s="62">
        <f>SUM(D68)</f>
        <v>1500</v>
      </c>
    </row>
    <row r="68" spans="1:4" s="31" customFormat="1" ht="12.75">
      <c r="A68" s="63" t="s">
        <v>20</v>
      </c>
      <c r="B68" s="76" t="s">
        <v>93</v>
      </c>
      <c r="C68" s="76" t="s">
        <v>21</v>
      </c>
      <c r="D68" s="62">
        <v>1500</v>
      </c>
    </row>
    <row r="69" spans="1:4" s="31" customFormat="1" ht="51">
      <c r="A69" s="65" t="s">
        <v>100</v>
      </c>
      <c r="B69" s="74" t="s">
        <v>101</v>
      </c>
      <c r="C69" s="75"/>
      <c r="D69" s="77">
        <f>D70</f>
        <v>4000</v>
      </c>
    </row>
    <row r="70" spans="1:4" s="31" customFormat="1" ht="12.75">
      <c r="A70" s="63" t="s">
        <v>20</v>
      </c>
      <c r="B70" s="78" t="s">
        <v>101</v>
      </c>
      <c r="C70" s="76" t="s">
        <v>21</v>
      </c>
      <c r="D70" s="79">
        <v>4000</v>
      </c>
    </row>
    <row r="71" spans="1:4" s="31" customFormat="1" ht="63.75">
      <c r="A71" s="80" t="s">
        <v>102</v>
      </c>
      <c r="B71" s="74" t="s">
        <v>103</v>
      </c>
      <c r="C71" s="76"/>
      <c r="D71" s="81">
        <v>1000</v>
      </c>
    </row>
    <row r="72" spans="1:4" s="31" customFormat="1" ht="12.75">
      <c r="A72" s="63" t="s">
        <v>20</v>
      </c>
      <c r="B72" s="78" t="s">
        <v>103</v>
      </c>
      <c r="C72" s="76" t="s">
        <v>21</v>
      </c>
      <c r="D72" s="79">
        <v>1000</v>
      </c>
    </row>
    <row r="73" spans="1:4" s="51" customFormat="1" ht="15.75">
      <c r="A73" s="70" t="s">
        <v>50</v>
      </c>
      <c r="B73" s="71" t="s">
        <v>51</v>
      </c>
      <c r="C73" s="72"/>
      <c r="D73" s="73">
        <f>D74+D76+D78+D80+D84+D82+D86+D88+D90+D92</f>
        <v>1343.4</v>
      </c>
    </row>
    <row r="74" spans="1:4" s="30" customFormat="1" ht="67.5" customHeight="1">
      <c r="A74" s="52" t="s">
        <v>62</v>
      </c>
      <c r="B74" s="24" t="s">
        <v>52</v>
      </c>
      <c r="C74" s="24"/>
      <c r="D74" s="25">
        <f>D75</f>
        <v>1.8</v>
      </c>
    </row>
    <row r="75" spans="1:4" s="30" customFormat="1" ht="13.5" customHeight="1">
      <c r="A75" s="27" t="s">
        <v>18</v>
      </c>
      <c r="B75" s="28" t="s">
        <v>52</v>
      </c>
      <c r="C75" s="28" t="s">
        <v>19</v>
      </c>
      <c r="D75" s="29">
        <v>1.8</v>
      </c>
    </row>
    <row r="76" spans="1:4" s="30" customFormat="1" ht="63.75">
      <c r="A76" s="52" t="s">
        <v>63</v>
      </c>
      <c r="B76" s="24" t="s">
        <v>53</v>
      </c>
      <c r="C76" s="24"/>
      <c r="D76" s="25">
        <f>D77</f>
        <v>15.6</v>
      </c>
    </row>
    <row r="77" spans="1:4" s="31" customFormat="1" ht="38.25">
      <c r="A77" s="27" t="s">
        <v>18</v>
      </c>
      <c r="B77" s="28" t="s">
        <v>53</v>
      </c>
      <c r="C77" s="28" t="s">
        <v>19</v>
      </c>
      <c r="D77" s="29">
        <v>15.6</v>
      </c>
    </row>
    <row r="78" spans="1:4" s="31" customFormat="1" ht="38.25">
      <c r="A78" s="23" t="s">
        <v>54</v>
      </c>
      <c r="B78" s="24" t="s">
        <v>55</v>
      </c>
      <c r="C78" s="24"/>
      <c r="D78" s="25">
        <f>D79</f>
        <v>504</v>
      </c>
    </row>
    <row r="79" spans="1:4" s="31" customFormat="1" ht="12.75">
      <c r="A79" s="27" t="s">
        <v>22</v>
      </c>
      <c r="B79" s="28" t="s">
        <v>56</v>
      </c>
      <c r="C79" s="28" t="s">
        <v>23</v>
      </c>
      <c r="D79" s="29">
        <v>504</v>
      </c>
    </row>
    <row r="80" spans="1:4" s="30" customFormat="1" ht="56.25" customHeight="1" hidden="1">
      <c r="A80" s="23"/>
      <c r="B80" s="24"/>
      <c r="C80" s="24"/>
      <c r="D80" s="33">
        <f>D81</f>
        <v>0</v>
      </c>
    </row>
    <row r="81" spans="1:4" s="30" customFormat="1" ht="12.75" hidden="1">
      <c r="A81" s="27"/>
      <c r="B81" s="28"/>
      <c r="C81" s="28"/>
      <c r="D81" s="34"/>
    </row>
    <row r="82" spans="1:4" s="30" customFormat="1" ht="63.75">
      <c r="A82" s="38" t="s">
        <v>57</v>
      </c>
      <c r="B82" s="24" t="s">
        <v>58</v>
      </c>
      <c r="C82" s="24"/>
      <c r="D82" s="33">
        <f>D83</f>
        <v>250</v>
      </c>
    </row>
    <row r="83" spans="1:4" s="31" customFormat="1" ht="12.75">
      <c r="A83" s="27" t="s">
        <v>22</v>
      </c>
      <c r="B83" s="28" t="s">
        <v>58</v>
      </c>
      <c r="C83" s="28" t="s">
        <v>23</v>
      </c>
      <c r="D83" s="34">
        <v>250</v>
      </c>
    </row>
    <row r="84" spans="1:4" s="30" customFormat="1" ht="12.75" hidden="1">
      <c r="A84" s="38"/>
      <c r="B84" s="39"/>
      <c r="C84" s="24"/>
      <c r="D84" s="33">
        <f>D85</f>
        <v>0</v>
      </c>
    </row>
    <row r="85" spans="1:4" s="31" customFormat="1" ht="12.75" hidden="1">
      <c r="A85" s="27"/>
      <c r="B85" s="40"/>
      <c r="C85" s="28"/>
      <c r="D85" s="34"/>
    </row>
    <row r="86" spans="1:4" s="30" customFormat="1" ht="12.75" hidden="1">
      <c r="A86" s="38"/>
      <c r="B86" s="24"/>
      <c r="C86" s="24"/>
      <c r="D86" s="33">
        <f>D87</f>
        <v>0</v>
      </c>
    </row>
    <row r="87" spans="1:4" s="30" customFormat="1" ht="12.75" hidden="1">
      <c r="A87" s="27"/>
      <c r="B87" s="28"/>
      <c r="C87" s="28"/>
      <c r="D87" s="34"/>
    </row>
    <row r="88" spans="1:4" s="26" customFormat="1" ht="12.75" hidden="1">
      <c r="A88" s="38"/>
      <c r="B88" s="24"/>
      <c r="C88" s="24"/>
      <c r="D88" s="33">
        <f>D89</f>
        <v>0</v>
      </c>
    </row>
    <row r="89" spans="1:4" s="31" customFormat="1" ht="12.75" hidden="1">
      <c r="A89" s="27"/>
      <c r="B89" s="28"/>
      <c r="C89" s="28"/>
      <c r="D89" s="34"/>
    </row>
    <row r="90" spans="1:4" s="26" customFormat="1" ht="51">
      <c r="A90" s="38" t="s">
        <v>59</v>
      </c>
      <c r="B90" s="24" t="s">
        <v>60</v>
      </c>
      <c r="C90" s="24"/>
      <c r="D90" s="33">
        <f>D91</f>
        <v>500</v>
      </c>
    </row>
    <row r="91" spans="1:4" s="31" customFormat="1" ht="12.75">
      <c r="A91" s="92" t="s">
        <v>30</v>
      </c>
      <c r="B91" s="93" t="s">
        <v>60</v>
      </c>
      <c r="C91" s="93" t="s">
        <v>31</v>
      </c>
      <c r="D91" s="94">
        <v>500</v>
      </c>
    </row>
    <row r="92" spans="1:4" s="31" customFormat="1" ht="51">
      <c r="A92" s="60" t="s">
        <v>106</v>
      </c>
      <c r="B92" s="61" t="s">
        <v>107</v>
      </c>
      <c r="C92" s="61"/>
      <c r="D92" s="81">
        <f>SUM(D93)</f>
        <v>72</v>
      </c>
    </row>
    <row r="93" spans="1:4" s="31" customFormat="1" ht="12.75">
      <c r="A93" s="63" t="s">
        <v>20</v>
      </c>
      <c r="B93" s="64" t="s">
        <v>107</v>
      </c>
      <c r="C93" s="64" t="s">
        <v>21</v>
      </c>
      <c r="D93" s="96">
        <v>72</v>
      </c>
    </row>
    <row r="94" spans="1:4" s="30" customFormat="1" ht="15.75" customHeight="1">
      <c r="A94" s="99" t="s">
        <v>61</v>
      </c>
      <c r="B94" s="99"/>
      <c r="C94" s="99"/>
      <c r="D94" s="95">
        <f>D73+D21</f>
        <v>34306.07200000001</v>
      </c>
    </row>
  </sheetData>
  <sheetProtection selectLockedCells="1" selectUnlockedCells="1"/>
  <mergeCells count="16">
    <mergeCell ref="A13:D13"/>
    <mergeCell ref="A14:D14"/>
    <mergeCell ref="A15:D15"/>
    <mergeCell ref="A16:D16"/>
    <mergeCell ref="A94:C94"/>
    <mergeCell ref="A1:D1"/>
    <mergeCell ref="A2:D2"/>
    <mergeCell ref="A7:D7"/>
    <mergeCell ref="A8:D8"/>
    <mergeCell ref="A9:D9"/>
    <mergeCell ref="A3:D3"/>
    <mergeCell ref="A4:D4"/>
    <mergeCell ref="A5:D5"/>
    <mergeCell ref="A6:D6"/>
    <mergeCell ref="B10:D10"/>
    <mergeCell ref="B11:D11"/>
  </mergeCells>
  <printOptions/>
  <pageMargins left="0.7479166666666667" right="0.2" top="0.42" bottom="0.56" header="0.35" footer="0.23"/>
  <pageSetup fitToHeight="3" fitToWidth="1" horizontalDpi="600" verticalDpi="600" orientation="portrait" paperSize="9" scale="8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2020-02-14T06:32:30Z</cp:lastPrinted>
  <dcterms:modified xsi:type="dcterms:W3CDTF">2020-02-14T06:37:29Z</dcterms:modified>
  <cp:category/>
  <cp:version/>
  <cp:contentType/>
  <cp:contentStatus/>
</cp:coreProperties>
</file>