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20" sheetId="1" r:id="rId1"/>
  </sheets>
  <definedNames>
    <definedName name="_xlnm.Print_Titles" localSheetId="0">'2020'!$18:$18</definedName>
  </definedNames>
  <calcPr fullCalcOnLoad="1"/>
</workbook>
</file>

<file path=xl/sharedStrings.xml><?xml version="1.0" encoding="utf-8"?>
<sst xmlns="http://schemas.openxmlformats.org/spreadsheetml/2006/main" count="418" uniqueCount="138">
  <si>
    <t>Приложение № 7</t>
  </si>
  <si>
    <t>к решению Собрания депутатов</t>
  </si>
  <si>
    <t>городского поселения "Пушкиногорье"</t>
  </si>
  <si>
    <t>"О бюджете муниципального образования</t>
  </si>
  <si>
    <t xml:space="preserve">Распределение расходов бюджета поселения </t>
  </si>
  <si>
    <t>по разделам, подразделам, целевым статьям расходов, видам расходов</t>
  </si>
  <si>
    <t>тыс.руб.</t>
  </si>
  <si>
    <t xml:space="preserve">Наименование </t>
  </si>
  <si>
    <t>РЗ</t>
  </si>
  <si>
    <t>ПЗ</t>
  </si>
  <si>
    <t>ЦСР</t>
  </si>
  <si>
    <t>ВР</t>
  </si>
  <si>
    <t>Сумма</t>
  </si>
  <si>
    <t>Администрация городского поселения "Пушкиногорье"</t>
  </si>
  <si>
    <t>Общегосударственные вопросы</t>
  </si>
  <si>
    <t>01</t>
  </si>
  <si>
    <t>Функционирование высшего должностного лица субъекта РФ и органа местного самоуправления</t>
  </si>
  <si>
    <t>02</t>
  </si>
  <si>
    <t>Расходы на выплаты по оплате труда и обеспечение функций органов местного самоуправления по функционированию высшего должностного лица поселения в рамках непрограммного направления деятельности "Обеспечение функционирования органов местного самоуправления поселения"</t>
  </si>
  <si>
    <t>7517017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</si>
  <si>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</si>
  <si>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</si>
  <si>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</si>
  <si>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</si>
  <si>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90 9 00 00930</t>
  </si>
  <si>
    <t>90 9 00 00940</t>
  </si>
  <si>
    <t>Функционирование Правительства РФ, высших исполнительных органов исполнительной власти субъектов РФ, местных администраций</t>
  </si>
  <si>
    <t>04</t>
  </si>
  <si>
    <t>01 1 01 00910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</si>
  <si>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</si>
  <si>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</si>
  <si>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</si>
  <si>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</si>
  <si>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01 1 01 00920</t>
  </si>
  <si>
    <t>Резервные фонды местных администраций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</si>
  <si>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90 9 00 10000</t>
  </si>
  <si>
    <t>Социальное обеспечение и иные выплаты населению</t>
  </si>
  <si>
    <t>300</t>
  </si>
  <si>
    <t>Обеспечение деятельности финансовых, налоговых и таможенных органов и органов финансового (бюджетного) надзора</t>
  </si>
  <si>
    <t>06</t>
  </si>
  <si>
    <t>01 1 01 81000</t>
  </si>
  <si>
    <t>Межбюджетные трансферты</t>
  </si>
  <si>
    <t>500</t>
  </si>
  <si>
    <t>11</t>
  </si>
  <si>
    <t xml:space="preserve">Проведение выборов в представительные органы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</si>
  <si>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07</t>
  </si>
  <si>
    <t>75 6 7058</t>
  </si>
  <si>
    <t>75 67058</t>
  </si>
  <si>
    <t>Дугие общегосударственные вопросы</t>
  </si>
  <si>
    <t>13</t>
  </si>
  <si>
    <t>01 1 01 25500</t>
  </si>
  <si>
    <t>НАЦИОНАЛЬНАЯ ОБОРОНА</t>
  </si>
  <si>
    <t>Мобилизационная и вневойсковая подготовка</t>
  </si>
  <si>
    <t>01 1 02 51180</t>
  </si>
  <si>
    <t xml:space="preserve">НАЦИОНАЛЬНАЯ  БЕЗОПАСНОСТЬ  И  ПРАВООХРАНИТЕЛЬНАЯ  ДЕЯТЕЛЬНОСТЬ </t>
  </si>
  <si>
    <t>Обеспечение пожарной безопасности</t>
  </si>
  <si>
    <t>10</t>
  </si>
  <si>
    <t>НАЦИОНАЛЬНАЯ ЭКОНОМИКА</t>
  </si>
  <si>
    <t>Дорожное хозяйство</t>
  </si>
  <si>
    <t>09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</si>
  <si>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</si>
  <si>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90 9 00 82000</t>
  </si>
  <si>
    <t>Другие вопросы в области национальной экономики</t>
  </si>
  <si>
    <t>12</t>
  </si>
  <si>
    <t>Межбюджетные трансферты на решение вопросов в части расходов на реализацию документов территориального планирования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</si>
  <si>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85 5 7051</t>
  </si>
  <si>
    <t>ЖИЛИЩНО-КОММУНАЛЬНОЕ ХОЗЯЙСТВО</t>
  </si>
  <si>
    <t>05</t>
  </si>
  <si>
    <t>Жилищное хозяйство</t>
  </si>
  <si>
    <t>Капитальный ремонт государственного жилищного фонда субъектов Российской Федерации и муниципального жилищного фонда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</si>
  <si>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90 9 00 23000</t>
  </si>
  <si>
    <t>Коммунальное хозяйство</t>
  </si>
  <si>
    <t>Благоустройство</t>
  </si>
  <si>
    <t>Субсидии на на проведение ремонта (реконструкции) и благоустройство воинских захоронений, памятников и памятных знаков, увековечивающих память погибших при  защите Отечества на  территории  муниципального образования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</si>
  <si>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8514113</t>
  </si>
  <si>
    <t>01 2 01 22000</t>
  </si>
  <si>
    <t>01 2 02 22000</t>
  </si>
  <si>
    <t>01 2 03 22000</t>
  </si>
  <si>
    <t>01 2 04 22000</t>
  </si>
  <si>
    <t>КУЛЬТУРА, КИНЕМАТОГРАФИЯ И СМИ</t>
  </si>
  <si>
    <t>08</t>
  </si>
  <si>
    <t>Культура</t>
  </si>
  <si>
    <t>Межбюджетные трансферты на решение вопросов в части организации досуга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</si>
  <si>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90 9 00 85000</t>
  </si>
  <si>
    <t>СОЦИАЛЬНАЯ ПОЛИТИКА</t>
  </si>
  <si>
    <t>Пенсионное обеспечение</t>
  </si>
  <si>
    <t>01 1 01 25400</t>
  </si>
  <si>
    <t>ВСЕГО расходов</t>
  </si>
  <si>
    <t>Расходы на выплаты по оплате труда и обеспечение функций органов местного самоуправления по председателю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</si>
  <si>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Расходы на выплаты по оплате труда и обеспечение функций органов местного самоуправления по обеспечению деятельности Собрания депутатов поселения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</si>
  <si>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"Пушкиногорье" на 2020 год</t>
  </si>
  <si>
    <t>и на плановый период 2021 и 2022 годов"</t>
  </si>
  <si>
    <t>Обеспечение первичных мер пожарной безопасности в границах населенных пунктов поселения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</si>
  <si>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аппарата исполнительных органов местного самоуправления поселения 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</si>
  <si>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Межбюджетные трансферты на решение вопросов в части содержания специалистов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</si>
  <si>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Осуществление первичного воинского учета на территориях, где отсутствуют военные комиссариаты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</si>
  <si>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уличное освещение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</si>
  <si>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озеленение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</si>
  <si>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организацию и содержание мест захоронений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</si>
  <si>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прочие мероприятия по благоустройству городских округов и поселений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</si>
  <si>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Доплаты к пенсиям государственных служащих субъектов РФ и муниципальных служащих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</si>
  <si>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Расходы на выплаты по оплате труда и обеспечение функций органов местного самоуправления по Главе местной администрации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</si>
  <si>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01 2 05 21000</t>
  </si>
  <si>
    <t>Строительство, реконструкция, капитальный ремонт, ремонт и содержание действующей сети автомобильных дорог общего пользования и искусственных сооружений на них 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</si>
  <si>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01 2 06 24100</t>
  </si>
  <si>
    <t>Организация в границах поселения теплоснабжения населения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</si>
  <si>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Возмещение затрат по содержанию систем и объектов водоснабжения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</si>
  <si>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01 2 07 84000</t>
  </si>
  <si>
    <t>01 2 08 23100</t>
  </si>
  <si>
    <t>Выполнение полномочий, передаваемые бюджетам поселений из бюджета района на содержание автомобильных дорог общего пользования местного значения и сооружений на них, нацеленное на обеспечение их проезжаемости и безопасности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</si>
  <si>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01 2 06 84100</t>
  </si>
  <si>
    <t>Обеспечение проведения выборов и референдумов</t>
  </si>
  <si>
    <t xml:space="preserve">Проведение выборов гдавы муниципального образования в рамках непрограммного направления деятельности "Обеспечение функционирования органов местного самоуправления поселения" </t>
  </si>
  <si>
    <t>75 6 7019</t>
  </si>
  <si>
    <t>Резервные фонды</t>
  </si>
  <si>
    <t>Оценка недвижимости, признание прав и регулирование отношений по государственной и муниципальной собственности в рамках подпрограммы "Обеспечение функционирования администрации городского поселения" муниципальной программы "Комплексное социально-экономическое развитие городского поселения «Пушкиногорье» на 2016-2018 годы"</t>
  </si>
  <si>
    <t>Сельское хозяйство и рыболовство</t>
  </si>
  <si>
    <t>Расходы на ликвидацию очагов сорного растения борщевик Сосновского за счет средств бюджета субъекта в рамках непрограммного направления деятельности  «Иные непрограммные направления деятельности органов местного самоуправления поселения»</t>
  </si>
  <si>
    <t>90 9 00 41570</t>
  </si>
  <si>
    <t>Осуществление дорожной деятельности,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области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</si>
  <si>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01 2 06 41190</t>
  </si>
  <si>
    <t>Межбюджетные трансферты на решение вопросов в части дорожной деятельности в рамках непрограммного направления деятельности «Иные непрограммные направления деятельности органов местного самоуправления поселения» (обязательства прошлых лет)</t>
  </si>
  <si>
    <t>90 9 00 82001</t>
  </si>
  <si>
    <t>Строительство, реконструкция и капитальный ремонт объектов водоотведения и очитки сточных вод в рамках непрограммного направления деятельности "Иные непрограммные направления деятельности органов местного самоуправления поселения</t>
  </si>
  <si>
    <t>01 2 08 45010</t>
  </si>
  <si>
    <t>Межбюджетные трансферты на решение вопросов местного значения по водоснабжению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</si>
  <si>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90 9 00 87000</t>
  </si>
  <si>
    <t>Поддержка муниципальных программ формирования современной городской среды за счет субсидии из федерального бюджета в рамках подпрограммы "Комплексное благоустройство городского поселения" муниципальной программы "Комплексное социально-экономическое развитие городского поселения «Пушкиногорье» на 2019-2023 годы"</t>
  </si>
  <si>
    <t>01 2 F2 55550</t>
  </si>
  <si>
    <t>Межбюдетные трансферты на выполнение работ по установке пандуса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</si>
  <si>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90 9 00 86000</t>
  </si>
  <si>
    <t>Межбюджетные трансферты на решение вопросов в части расходов на содержание учреждений культуры в рамках непрограммного направления деятельности «Иные непрограммные направления деятельности органов местного самоуправления поселения»</t>
  </si>
  <si>
    <t>90 9 00 88000</t>
  </si>
  <si>
    <t xml:space="preserve">"О внесении изменений и дополнений </t>
  </si>
  <si>
    <t>в Решение Собрания депутатов</t>
  </si>
  <si>
    <t>от 25.12.2019 г. № 181</t>
  </si>
  <si>
    <t>на 2020 год</t>
  </si>
  <si>
    <t xml:space="preserve">№ 207 от 13.02.2020г.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</si>
</sst>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_-* #,##0.0_р_._-;\-* #,##0.0_р_._-;_-* \-?_р_._-;_-@_-"/>
    <numFmt numFmtId="174" formatCode="_-* #,##0.0_р_._-;\-* #,##0.0_р_._-;_-* &quot;-&quot;?_р_._-;_-@_-"/>
  </numFmts>
  <fonts count="54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sz val="12"/>
      <color indexed="8"/>
      <name val="Arial"/>
      <family val="2"/>
    </font>
    <font>
      <b/>
      <sz val="12"/>
      <name val="Arial Cyr"/>
      <family val="2"/>
    </font>
    <font>
      <b/>
      <sz val="13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b/>
      <sz val="12"/>
      <color indexed="8"/>
      <name val="Arial Cyr"/>
      <family val="2"/>
    </font>
    <font>
      <sz val="8"/>
      <color indexed="8"/>
      <name val="Arial Cyr"/>
      <family val="2"/>
    </font>
    <font>
      <i/>
      <sz val="10"/>
      <name val="Arial"/>
      <family val="2"/>
    </font>
    <font>
      <i/>
      <sz val="10"/>
      <color indexed="8"/>
      <name val="Arial Cyr"/>
      <family val="2"/>
    </font>
    <font>
      <b/>
      <i/>
      <sz val="10"/>
      <name val="Arial Cyr"/>
      <family val="2"/>
    </font>
    <font>
      <b/>
      <i/>
      <sz val="10"/>
      <name val="Arial"/>
      <family val="2"/>
    </font>
    <font>
      <i/>
      <sz val="10"/>
      <name val="Arial Cyr"/>
      <family val="2"/>
    </font>
    <font>
      <b/>
      <sz val="12"/>
      <name val="Arial"/>
      <family val="2"/>
    </font>
    <font>
      <b/>
      <sz val="10"/>
      <name val="Arial Cyr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172" fontId="5" fillId="0" borderId="0" xfId="42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left" vertical="center" wrapText="1"/>
    </xf>
    <xf numFmtId="0" fontId="9" fillId="33" borderId="10" xfId="0" applyFont="1" applyFill="1" applyBorder="1" applyAlignment="1">
      <alignment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173" fontId="9" fillId="33" borderId="10" xfId="0" applyNumberFormat="1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left" vertical="top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 wrapText="1"/>
    </xf>
    <xf numFmtId="173" fontId="7" fillId="34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173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3" fontId="12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173" fontId="7" fillId="34" borderId="10" xfId="0" applyNumberFormat="1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173" fontId="6" fillId="0" borderId="10" xfId="0" applyNumberFormat="1" applyFont="1" applyBorder="1" applyAlignment="1">
      <alignment horizontal="left" vertical="center"/>
    </xf>
    <xf numFmtId="173" fontId="12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/>
    </xf>
    <xf numFmtId="49" fontId="7" fillId="34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2" fillId="35" borderId="0" xfId="0" applyFont="1" applyFill="1" applyAlignment="1">
      <alignment/>
    </xf>
    <xf numFmtId="0" fontId="14" fillId="35" borderId="10" xfId="0" applyFont="1" applyFill="1" applyBorder="1" applyAlignment="1">
      <alignment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173" fontId="13" fillId="35" borderId="1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35" borderId="0" xfId="0" applyFont="1" applyFill="1" applyAlignment="1">
      <alignment/>
    </xf>
    <xf numFmtId="173" fontId="12" fillId="35" borderId="10" xfId="0" applyNumberFormat="1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12" fillId="35" borderId="0" xfId="0" applyFont="1" applyFill="1" applyAlignment="1">
      <alignment/>
    </xf>
    <xf numFmtId="49" fontId="9" fillId="33" borderId="10" xfId="0" applyNumberFormat="1" applyFont="1" applyFill="1" applyBorder="1" applyAlignment="1">
      <alignment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3" fontId="7" fillId="33" borderId="10" xfId="0" applyNumberFormat="1" applyFont="1" applyFill="1" applyBorder="1" applyAlignment="1">
      <alignment horizontal="left" vertical="center"/>
    </xf>
    <xf numFmtId="0" fontId="6" fillId="35" borderId="10" xfId="0" applyFont="1" applyFill="1" applyBorder="1" applyAlignment="1">
      <alignment horizontal="left" vertical="top" wrapText="1"/>
    </xf>
    <xf numFmtId="173" fontId="6" fillId="35" borderId="10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wrapText="1"/>
    </xf>
    <xf numFmtId="0" fontId="7" fillId="0" borderId="0" xfId="0" applyFont="1" applyAlignment="1">
      <alignment/>
    </xf>
    <xf numFmtId="49" fontId="6" fillId="35" borderId="10" xfId="0" applyNumberFormat="1" applyFont="1" applyFill="1" applyBorder="1" applyAlignment="1">
      <alignment horizontal="center" vertical="center" wrapText="1"/>
    </xf>
    <xf numFmtId="49" fontId="12" fillId="35" borderId="10" xfId="0" applyNumberFormat="1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left" wrapText="1"/>
    </xf>
    <xf numFmtId="0" fontId="6" fillId="35" borderId="10" xfId="0" applyNumberFormat="1" applyFont="1" applyFill="1" applyBorder="1" applyAlignment="1" applyProtection="1">
      <alignment vertical="top" wrapText="1"/>
      <protection locked="0"/>
    </xf>
    <xf numFmtId="49" fontId="6" fillId="35" borderId="10" xfId="0" applyNumberFormat="1" applyFont="1" applyFill="1" applyBorder="1" applyAlignment="1">
      <alignment horizontal="center" vertical="center"/>
    </xf>
    <xf numFmtId="173" fontId="6" fillId="35" borderId="10" xfId="0" applyNumberFormat="1" applyFont="1" applyFill="1" applyBorder="1" applyAlignment="1">
      <alignment horizontal="center" vertical="center"/>
    </xf>
    <xf numFmtId="49" fontId="12" fillId="35" borderId="10" xfId="0" applyNumberFormat="1" applyFont="1" applyFill="1" applyBorder="1" applyAlignment="1">
      <alignment vertical="top" wrapText="1"/>
    </xf>
    <xf numFmtId="49" fontId="12" fillId="35" borderId="10" xfId="0" applyNumberFormat="1" applyFont="1" applyFill="1" applyBorder="1" applyAlignment="1">
      <alignment horizontal="center" vertical="center"/>
    </xf>
    <xf numFmtId="173" fontId="12" fillId="35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top" wrapText="1"/>
    </xf>
    <xf numFmtId="0" fontId="14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8" fillId="34" borderId="10" xfId="0" applyFont="1" applyFill="1" applyBorder="1" applyAlignment="1">
      <alignment wrapText="1"/>
    </xf>
    <xf numFmtId="0" fontId="6" fillId="36" borderId="10" xfId="0" applyNumberFormat="1" applyFont="1" applyFill="1" applyBorder="1" applyAlignment="1">
      <alignment vertical="top" wrapText="1"/>
    </xf>
    <xf numFmtId="49" fontId="6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49" fontId="12" fillId="36" borderId="10" xfId="0" applyNumberFormat="1" applyFont="1" applyFill="1" applyBorder="1" applyAlignment="1">
      <alignment horizontal="center" vertical="center"/>
    </xf>
    <xf numFmtId="173" fontId="6" fillId="36" borderId="10" xfId="0" applyNumberFormat="1" applyFont="1" applyFill="1" applyBorder="1" applyAlignment="1">
      <alignment horizontal="left" vertical="center"/>
    </xf>
    <xf numFmtId="173" fontId="12" fillId="36" borderId="10" xfId="0" applyNumberFormat="1" applyFont="1" applyFill="1" applyBorder="1" applyAlignment="1">
      <alignment horizontal="left" vertical="center"/>
    </xf>
    <xf numFmtId="173" fontId="6" fillId="36" borderId="10" xfId="0" applyNumberFormat="1" applyFont="1" applyFill="1" applyBorder="1" applyAlignment="1">
      <alignment horizontal="right" vertical="center"/>
    </xf>
    <xf numFmtId="173" fontId="12" fillId="36" borderId="10" xfId="0" applyNumberFormat="1" applyFont="1" applyFill="1" applyBorder="1" applyAlignment="1">
      <alignment horizontal="right" vertical="center"/>
    </xf>
    <xf numFmtId="49" fontId="12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173" fontId="9" fillId="35" borderId="10" xfId="0" applyNumberFormat="1" applyFont="1" applyFill="1" applyBorder="1" applyAlignment="1">
      <alignment horizontal="left"/>
    </xf>
    <xf numFmtId="0" fontId="19" fillId="0" borderId="0" xfId="0" applyFont="1" applyBorder="1" applyAlignment="1">
      <alignment horizontal="right" vertical="top" wrapText="1"/>
    </xf>
    <xf numFmtId="49" fontId="9" fillId="0" borderId="1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tabSelected="1" zoomScalePageLayoutView="0" workbookViewId="0" topLeftCell="A113">
      <selection activeCell="G13" sqref="G13"/>
    </sheetView>
  </sheetViews>
  <sheetFormatPr defaultColWidth="9.00390625" defaultRowHeight="12.75"/>
  <cols>
    <col min="1" max="1" width="66.875" style="1" customWidth="1"/>
    <col min="2" max="2" width="5.25390625" style="1" customWidth="1"/>
    <col min="3" max="3" width="9.625" style="1" customWidth="1"/>
    <col min="4" max="4" width="15.75390625" style="1" customWidth="1"/>
    <col min="5" max="5" width="5.625" style="1" customWidth="1"/>
    <col min="6" max="6" width="15.125" style="1" customWidth="1"/>
    <col min="7" max="16384" width="9.125" style="1" customWidth="1"/>
  </cols>
  <sheetData>
    <row r="1" spans="1:8" ht="12.75">
      <c r="A1" s="85" t="s">
        <v>0</v>
      </c>
      <c r="B1" s="85"/>
      <c r="C1" s="85"/>
      <c r="D1" s="85"/>
      <c r="E1" s="85"/>
      <c r="F1" s="85"/>
      <c r="G1" s="83"/>
      <c r="H1"/>
    </row>
    <row r="2" spans="1:8" ht="12.75">
      <c r="A2" s="85" t="s">
        <v>1</v>
      </c>
      <c r="B2" s="85"/>
      <c r="C2" s="85"/>
      <c r="D2" s="85"/>
      <c r="E2" s="85"/>
      <c r="F2" s="85"/>
      <c r="G2" s="83"/>
      <c r="H2"/>
    </row>
    <row r="3" spans="1:8" ht="12.75">
      <c r="A3" s="85" t="s">
        <v>2</v>
      </c>
      <c r="B3" s="85"/>
      <c r="C3" s="85"/>
      <c r="D3" s="85"/>
      <c r="E3" s="85"/>
      <c r="F3" s="85"/>
      <c r="G3" s="83"/>
      <c r="H3"/>
    </row>
    <row r="4" spans="1:8" ht="12.75">
      <c r="A4" s="85" t="s">
        <v>137</v>
      </c>
      <c r="B4" s="85"/>
      <c r="C4" s="85"/>
      <c r="D4" s="85"/>
      <c r="E4" s="85"/>
      <c r="F4" s="85"/>
      <c r="G4" s="83"/>
      <c r="H4"/>
    </row>
    <row r="5" spans="1:8" ht="12.75">
      <c r="A5" s="85" t="s">
        <v>133</v>
      </c>
      <c r="B5" s="85"/>
      <c r="C5" s="85"/>
      <c r="D5" s="85"/>
      <c r="E5" s="85"/>
      <c r="F5" s="85"/>
      <c r="G5" s="83"/>
      <c r="H5"/>
    </row>
    <row r="6" spans="1:8" ht="12.75">
      <c r="A6" s="85" t="s">
        <v>134</v>
      </c>
      <c r="B6" s="85"/>
      <c r="C6" s="85"/>
      <c r="D6" s="85"/>
      <c r="E6" s="85"/>
      <c r="F6" s="85"/>
      <c r="G6" s="83"/>
      <c r="H6"/>
    </row>
    <row r="7" spans="1:8" ht="12.75">
      <c r="A7" s="85" t="s">
        <v>2</v>
      </c>
      <c r="B7" s="85"/>
      <c r="C7" s="85"/>
      <c r="D7" s="85"/>
      <c r="E7" s="85"/>
      <c r="F7" s="85"/>
      <c r="G7" s="83"/>
      <c r="H7"/>
    </row>
    <row r="8" spans="1:8" ht="12.75">
      <c r="A8" s="85" t="s">
        <v>3</v>
      </c>
      <c r="B8" s="85"/>
      <c r="C8" s="85"/>
      <c r="D8" s="85"/>
      <c r="E8" s="85"/>
      <c r="F8" s="85"/>
      <c r="G8" s="83"/>
      <c r="H8"/>
    </row>
    <row r="9" spans="1:8" ht="12.75">
      <c r="A9" s="85" t="s">
        <v>90</v>
      </c>
      <c r="B9" s="85"/>
      <c r="C9" s="85"/>
      <c r="D9" s="85"/>
      <c r="E9" s="85"/>
      <c r="F9" s="85"/>
      <c r="G9" s="83"/>
      <c r="H9"/>
    </row>
    <row r="10" spans="1:8" ht="12.75">
      <c r="A10" s="85" t="s">
        <v>91</v>
      </c>
      <c r="B10" s="87"/>
      <c r="C10" s="87"/>
      <c r="D10" s="87"/>
      <c r="E10" s="87"/>
      <c r="F10" s="87"/>
      <c r="G10" s="83"/>
      <c r="H10"/>
    </row>
    <row r="11" spans="1:8" ht="12.75">
      <c r="A11" s="85" t="s">
        <v>135</v>
      </c>
      <c r="B11" s="87"/>
      <c r="C11" s="87"/>
      <c r="D11" s="87"/>
      <c r="E11" s="87"/>
      <c r="F11" s="87"/>
      <c r="G11" s="83"/>
      <c r="H11"/>
    </row>
    <row r="12" spans="1:6" ht="15">
      <c r="A12" s="2"/>
      <c r="B12" s="2"/>
      <c r="C12" s="2"/>
      <c r="D12" s="2"/>
      <c r="E12" s="2"/>
      <c r="F12" s="2"/>
    </row>
    <row r="13" spans="1:6" ht="15.75">
      <c r="A13" s="86" t="s">
        <v>4</v>
      </c>
      <c r="B13" s="86"/>
      <c r="C13" s="86"/>
      <c r="D13" s="86"/>
      <c r="E13" s="86"/>
      <c r="F13" s="86"/>
    </row>
    <row r="14" spans="1:6" ht="15.75">
      <c r="A14" s="86" t="s">
        <v>5</v>
      </c>
      <c r="B14" s="86"/>
      <c r="C14" s="86"/>
      <c r="D14" s="86"/>
      <c r="E14" s="86"/>
      <c r="F14" s="86"/>
    </row>
    <row r="15" spans="1:6" ht="15.75">
      <c r="A15" s="86" t="s">
        <v>136</v>
      </c>
      <c r="B15" s="86"/>
      <c r="C15" s="86"/>
      <c r="D15" s="86"/>
      <c r="E15" s="86"/>
      <c r="F15" s="86"/>
    </row>
    <row r="16" spans="1:5" ht="16.5">
      <c r="A16" s="3"/>
      <c r="B16" s="3"/>
      <c r="C16" s="3"/>
      <c r="D16" s="3"/>
      <c r="E16" s="3"/>
    </row>
    <row r="17" spans="5:6" ht="12.75">
      <c r="E17" s="4"/>
      <c r="F17" s="4" t="s">
        <v>6</v>
      </c>
    </row>
    <row r="18" spans="1:6" ht="12.75">
      <c r="A18" s="5" t="s">
        <v>7</v>
      </c>
      <c r="B18" s="5" t="s">
        <v>8</v>
      </c>
      <c r="C18" s="6" t="s">
        <v>9</v>
      </c>
      <c r="D18" s="5" t="s">
        <v>10</v>
      </c>
      <c r="E18" s="5" t="s">
        <v>11</v>
      </c>
      <c r="F18" s="5" t="s">
        <v>12</v>
      </c>
    </row>
    <row r="19" spans="1:6" ht="36">
      <c r="A19" s="7" t="s">
        <v>13</v>
      </c>
      <c r="B19" s="8"/>
      <c r="C19" s="8"/>
      <c r="D19" s="9"/>
      <c r="E19" s="9"/>
      <c r="F19" s="10">
        <f>SUM(F117)</f>
        <v>34306.072</v>
      </c>
    </row>
    <row r="20" spans="1:6" ht="15.75">
      <c r="A20" s="11" t="s">
        <v>14</v>
      </c>
      <c r="B20" s="12" t="s">
        <v>15</v>
      </c>
      <c r="C20" s="13"/>
      <c r="D20" s="14"/>
      <c r="E20" s="14"/>
      <c r="F20" s="15">
        <f>SUM(F29+F38+F49+F24)+F41+F46</f>
        <v>4847.4</v>
      </c>
    </row>
    <row r="21" spans="1:6" s="20" customFormat="1" ht="25.5" hidden="1">
      <c r="A21" s="16" t="s">
        <v>16</v>
      </c>
      <c r="B21" s="17" t="s">
        <v>15</v>
      </c>
      <c r="C21" s="17" t="s">
        <v>17</v>
      </c>
      <c r="D21" s="18"/>
      <c r="E21" s="18"/>
      <c r="F21" s="19">
        <f>SUM(F22)</f>
        <v>0</v>
      </c>
    </row>
    <row r="22" spans="1:6" s="25" customFormat="1" ht="76.5" hidden="1">
      <c r="A22" s="21" t="s">
        <v>18</v>
      </c>
      <c r="B22" s="22" t="s">
        <v>15</v>
      </c>
      <c r="C22" s="22" t="s">
        <v>17</v>
      </c>
      <c r="D22" s="23" t="s">
        <v>19</v>
      </c>
      <c r="E22" s="23"/>
      <c r="F22" s="24">
        <f>F23</f>
        <v>0</v>
      </c>
    </row>
    <row r="23" spans="1:6" s="30" customFormat="1" ht="51" hidden="1">
      <c r="A23" s="26" t="s">
        <v>20</v>
      </c>
      <c r="B23" s="27" t="s">
        <v>15</v>
      </c>
      <c r="C23" s="27" t="s">
        <v>17</v>
      </c>
      <c r="D23" s="28" t="s">
        <v>19</v>
      </c>
      <c r="E23" s="28" t="s">
        <v>21</v>
      </c>
      <c r="F23" s="29"/>
    </row>
    <row r="24" spans="1:6" s="20" customFormat="1" ht="38.25">
      <c r="A24" s="16" t="s">
        <v>22</v>
      </c>
      <c r="B24" s="17" t="s">
        <v>15</v>
      </c>
      <c r="C24" s="17" t="s">
        <v>23</v>
      </c>
      <c r="D24" s="18"/>
      <c r="E24" s="18"/>
      <c r="F24" s="31">
        <f>SUM(F25)+F27</f>
        <v>17.4</v>
      </c>
    </row>
    <row r="25" spans="1:6" s="25" customFormat="1" ht="63.75">
      <c r="A25" s="32" t="s">
        <v>88</v>
      </c>
      <c r="B25" s="22" t="s">
        <v>15</v>
      </c>
      <c r="C25" s="22" t="s">
        <v>23</v>
      </c>
      <c r="D25" s="23" t="s">
        <v>24</v>
      </c>
      <c r="E25" s="23"/>
      <c r="F25" s="33">
        <f>F26</f>
        <v>1.8</v>
      </c>
    </row>
    <row r="26" spans="1:6" s="25" customFormat="1" ht="51">
      <c r="A26" s="26" t="s">
        <v>20</v>
      </c>
      <c r="B26" s="27" t="s">
        <v>15</v>
      </c>
      <c r="C26" s="27" t="s">
        <v>23</v>
      </c>
      <c r="D26" s="28" t="s">
        <v>24</v>
      </c>
      <c r="E26" s="28" t="s">
        <v>21</v>
      </c>
      <c r="F26" s="34">
        <v>1.8</v>
      </c>
    </row>
    <row r="27" spans="1:6" s="25" customFormat="1" ht="76.5">
      <c r="A27" s="32" t="s">
        <v>89</v>
      </c>
      <c r="B27" s="22" t="s">
        <v>15</v>
      </c>
      <c r="C27" s="22" t="s">
        <v>23</v>
      </c>
      <c r="D27" s="23" t="s">
        <v>25</v>
      </c>
      <c r="E27" s="23"/>
      <c r="F27" s="33">
        <f>F28</f>
        <v>15.6</v>
      </c>
    </row>
    <row r="28" spans="1:6" s="25" customFormat="1" ht="51">
      <c r="A28" s="26" t="s">
        <v>20</v>
      </c>
      <c r="B28" s="27" t="s">
        <v>15</v>
      </c>
      <c r="C28" s="27" t="s">
        <v>23</v>
      </c>
      <c r="D28" s="28" t="s">
        <v>25</v>
      </c>
      <c r="E28" s="28" t="s">
        <v>21</v>
      </c>
      <c r="F28" s="34">
        <v>15.6</v>
      </c>
    </row>
    <row r="29" spans="1:6" ht="38.25">
      <c r="A29" s="16" t="s">
        <v>26</v>
      </c>
      <c r="B29" s="17" t="s">
        <v>15</v>
      </c>
      <c r="C29" s="17" t="s">
        <v>27</v>
      </c>
      <c r="D29" s="18"/>
      <c r="E29" s="18"/>
      <c r="F29" s="31">
        <f>F30+F34+F36</f>
        <v>3943</v>
      </c>
    </row>
    <row r="30" spans="1:6" ht="89.25">
      <c r="A30" s="32" t="s">
        <v>93</v>
      </c>
      <c r="B30" s="22" t="s">
        <v>15</v>
      </c>
      <c r="C30" s="22" t="s">
        <v>27</v>
      </c>
      <c r="D30" s="23" t="s">
        <v>28</v>
      </c>
      <c r="E30" s="23"/>
      <c r="F30" s="33">
        <f>F31+F32+F33</f>
        <v>3338</v>
      </c>
    </row>
    <row r="31" spans="1:6" s="30" customFormat="1" ht="51">
      <c r="A31" s="26" t="s">
        <v>20</v>
      </c>
      <c r="B31" s="27" t="s">
        <v>15</v>
      </c>
      <c r="C31" s="27" t="s">
        <v>27</v>
      </c>
      <c r="D31" s="28" t="s">
        <v>28</v>
      </c>
      <c r="E31" s="28" t="s">
        <v>21</v>
      </c>
      <c r="F31" s="34">
        <v>2083</v>
      </c>
    </row>
    <row r="32" spans="1:6" s="30" customFormat="1" ht="25.5">
      <c r="A32" s="26" t="s">
        <v>29</v>
      </c>
      <c r="B32" s="27" t="s">
        <v>15</v>
      </c>
      <c r="C32" s="27" t="s">
        <v>27</v>
      </c>
      <c r="D32" s="28" t="s">
        <v>28</v>
      </c>
      <c r="E32" s="28" t="s">
        <v>30</v>
      </c>
      <c r="F32" s="34">
        <v>1155</v>
      </c>
    </row>
    <row r="33" spans="1:6" s="30" customFormat="1" ht="12.75">
      <c r="A33" s="35" t="s">
        <v>31</v>
      </c>
      <c r="B33" s="27" t="s">
        <v>15</v>
      </c>
      <c r="C33" s="27" t="s">
        <v>27</v>
      </c>
      <c r="D33" s="28" t="s">
        <v>28</v>
      </c>
      <c r="E33" s="28" t="s">
        <v>32</v>
      </c>
      <c r="F33" s="34">
        <v>100</v>
      </c>
    </row>
    <row r="34" spans="1:6" ht="89.25">
      <c r="A34" s="32" t="s">
        <v>101</v>
      </c>
      <c r="B34" s="22" t="s">
        <v>15</v>
      </c>
      <c r="C34" s="22" t="s">
        <v>27</v>
      </c>
      <c r="D34" s="23" t="s">
        <v>33</v>
      </c>
      <c r="E34" s="23"/>
      <c r="F34" s="33">
        <f>F35</f>
        <v>605</v>
      </c>
    </row>
    <row r="35" spans="1:6" ht="51">
      <c r="A35" s="26" t="s">
        <v>20</v>
      </c>
      <c r="B35" s="27" t="s">
        <v>15</v>
      </c>
      <c r="C35" s="27" t="s">
        <v>27</v>
      </c>
      <c r="D35" s="28" t="s">
        <v>33</v>
      </c>
      <c r="E35" s="28" t="s">
        <v>21</v>
      </c>
      <c r="F35" s="34">
        <v>605</v>
      </c>
    </row>
    <row r="36" spans="1:6" s="25" customFormat="1" ht="51" hidden="1">
      <c r="A36" s="32" t="s">
        <v>34</v>
      </c>
      <c r="B36" s="22" t="s">
        <v>15</v>
      </c>
      <c r="C36" s="22" t="s">
        <v>27</v>
      </c>
      <c r="D36" s="23" t="s">
        <v>35</v>
      </c>
      <c r="E36" s="23"/>
      <c r="F36" s="33">
        <f>F37</f>
        <v>0</v>
      </c>
    </row>
    <row r="37" spans="1:6" s="30" customFormat="1" ht="12.75" hidden="1">
      <c r="A37" s="35" t="s">
        <v>36</v>
      </c>
      <c r="B37" s="27" t="s">
        <v>15</v>
      </c>
      <c r="C37" s="27" t="s">
        <v>27</v>
      </c>
      <c r="D37" s="28" t="s">
        <v>35</v>
      </c>
      <c r="E37" s="28" t="s">
        <v>37</v>
      </c>
      <c r="F37" s="34"/>
    </row>
    <row r="38" spans="1:6" ht="38.25">
      <c r="A38" s="36" t="s">
        <v>38</v>
      </c>
      <c r="B38" s="17" t="s">
        <v>15</v>
      </c>
      <c r="C38" s="17" t="s">
        <v>39</v>
      </c>
      <c r="D38" s="18"/>
      <c r="E38" s="18"/>
      <c r="F38" s="31">
        <f>F39</f>
        <v>133</v>
      </c>
    </row>
    <row r="39" spans="1:6" ht="76.5">
      <c r="A39" s="37" t="s">
        <v>94</v>
      </c>
      <c r="B39" s="22" t="s">
        <v>15</v>
      </c>
      <c r="C39" s="22" t="s">
        <v>39</v>
      </c>
      <c r="D39" s="23" t="s">
        <v>40</v>
      </c>
      <c r="E39" s="23"/>
      <c r="F39" s="33">
        <f>F40</f>
        <v>133</v>
      </c>
    </row>
    <row r="40" spans="1:6" s="30" customFormat="1" ht="12.75">
      <c r="A40" s="35" t="s">
        <v>41</v>
      </c>
      <c r="B40" s="27" t="s">
        <v>15</v>
      </c>
      <c r="C40" s="27" t="s">
        <v>39</v>
      </c>
      <c r="D40" s="28" t="s">
        <v>40</v>
      </c>
      <c r="E40" s="28" t="s">
        <v>42</v>
      </c>
      <c r="F40" s="34">
        <f>132.5+0.5</f>
        <v>133</v>
      </c>
    </row>
    <row r="41" spans="1:6" s="30" customFormat="1" ht="12.75" hidden="1">
      <c r="A41" s="36" t="s">
        <v>111</v>
      </c>
      <c r="B41" s="17" t="s">
        <v>15</v>
      </c>
      <c r="C41" s="17" t="s">
        <v>45</v>
      </c>
      <c r="D41" s="18"/>
      <c r="E41" s="18"/>
      <c r="F41" s="31">
        <f>F42+F44</f>
        <v>0</v>
      </c>
    </row>
    <row r="42" spans="1:6" s="30" customFormat="1" ht="51" hidden="1">
      <c r="A42" s="37" t="s">
        <v>112</v>
      </c>
      <c r="B42" s="22" t="s">
        <v>15</v>
      </c>
      <c r="C42" s="22" t="s">
        <v>45</v>
      </c>
      <c r="D42" s="23" t="s">
        <v>113</v>
      </c>
      <c r="E42" s="23"/>
      <c r="F42" s="33">
        <f>F43</f>
        <v>0</v>
      </c>
    </row>
    <row r="43" spans="1:6" s="30" customFormat="1" ht="25.5" hidden="1">
      <c r="A43" s="26" t="s">
        <v>29</v>
      </c>
      <c r="B43" s="27" t="s">
        <v>15</v>
      </c>
      <c r="C43" s="27" t="s">
        <v>45</v>
      </c>
      <c r="D43" s="28" t="s">
        <v>113</v>
      </c>
      <c r="E43" s="28" t="s">
        <v>30</v>
      </c>
      <c r="F43" s="34"/>
    </row>
    <row r="44" spans="1:6" s="30" customFormat="1" ht="51" hidden="1">
      <c r="A44" s="37" t="s">
        <v>44</v>
      </c>
      <c r="B44" s="22" t="s">
        <v>15</v>
      </c>
      <c r="C44" s="22" t="s">
        <v>45</v>
      </c>
      <c r="D44" s="23" t="s">
        <v>46</v>
      </c>
      <c r="E44" s="23"/>
      <c r="F44" s="33">
        <f>F45</f>
        <v>0</v>
      </c>
    </row>
    <row r="45" spans="1:6" s="30" customFormat="1" ht="25.5" hidden="1">
      <c r="A45" s="26" t="s">
        <v>29</v>
      </c>
      <c r="B45" s="27" t="s">
        <v>15</v>
      </c>
      <c r="C45" s="27" t="s">
        <v>45</v>
      </c>
      <c r="D45" s="28" t="s">
        <v>47</v>
      </c>
      <c r="E45" s="28" t="s">
        <v>30</v>
      </c>
      <c r="F45" s="34"/>
    </row>
    <row r="46" spans="1:7" s="38" customFormat="1" ht="12.75">
      <c r="A46" s="16" t="s">
        <v>114</v>
      </c>
      <c r="B46" s="17" t="s">
        <v>15</v>
      </c>
      <c r="C46" s="17" t="s">
        <v>43</v>
      </c>
      <c r="D46" s="18"/>
      <c r="E46" s="18"/>
      <c r="F46" s="31">
        <f>F47</f>
        <v>504</v>
      </c>
      <c r="G46"/>
    </row>
    <row r="47" spans="1:7" s="44" customFormat="1" ht="51">
      <c r="A47" s="32" t="s">
        <v>34</v>
      </c>
      <c r="B47" s="22" t="s">
        <v>15</v>
      </c>
      <c r="C47" s="22" t="s">
        <v>43</v>
      </c>
      <c r="D47" s="23" t="s">
        <v>35</v>
      </c>
      <c r="E47" s="23"/>
      <c r="F47" s="33">
        <f>F48</f>
        <v>504</v>
      </c>
      <c r="G47" s="43"/>
    </row>
    <row r="48" spans="1:7" s="47" customFormat="1" ht="12.75">
      <c r="A48" s="35" t="s">
        <v>31</v>
      </c>
      <c r="B48" s="27" t="s">
        <v>15</v>
      </c>
      <c r="C48" s="27" t="s">
        <v>43</v>
      </c>
      <c r="D48" s="28" t="s">
        <v>35</v>
      </c>
      <c r="E48" s="28" t="s">
        <v>32</v>
      </c>
      <c r="F48" s="34">
        <v>504</v>
      </c>
      <c r="G48" s="46"/>
    </row>
    <row r="49" spans="1:6" ht="12.75">
      <c r="A49" s="16" t="s">
        <v>48</v>
      </c>
      <c r="B49" s="17" t="s">
        <v>15</v>
      </c>
      <c r="C49" s="17" t="s">
        <v>49</v>
      </c>
      <c r="D49" s="18"/>
      <c r="E49" s="18"/>
      <c r="F49" s="31">
        <f>F50</f>
        <v>250</v>
      </c>
    </row>
    <row r="50" spans="1:6" ht="89.25">
      <c r="A50" s="39" t="s">
        <v>115</v>
      </c>
      <c r="B50" s="40" t="s">
        <v>15</v>
      </c>
      <c r="C50" s="40" t="s">
        <v>49</v>
      </c>
      <c r="D50" s="41" t="s">
        <v>50</v>
      </c>
      <c r="E50" s="41"/>
      <c r="F50" s="42">
        <f>F51</f>
        <v>250</v>
      </c>
    </row>
    <row r="51" spans="1:6" ht="25.5">
      <c r="A51" s="26" t="s">
        <v>29</v>
      </c>
      <c r="B51" s="27" t="s">
        <v>15</v>
      </c>
      <c r="C51" s="27" t="s">
        <v>49</v>
      </c>
      <c r="D51" s="28" t="s">
        <v>50</v>
      </c>
      <c r="E51" s="28" t="s">
        <v>30</v>
      </c>
      <c r="F51" s="45">
        <v>250</v>
      </c>
    </row>
    <row r="52" spans="1:6" ht="15.75">
      <c r="A52" s="48" t="s">
        <v>51</v>
      </c>
      <c r="B52" s="12" t="s">
        <v>17</v>
      </c>
      <c r="C52" s="13"/>
      <c r="D52" s="49"/>
      <c r="E52" s="49"/>
      <c r="F52" s="50">
        <f>SUM(F53)</f>
        <v>205.66</v>
      </c>
    </row>
    <row r="53" spans="1:6" s="30" customFormat="1" ht="12.75">
      <c r="A53" s="16" t="s">
        <v>52</v>
      </c>
      <c r="B53" s="17" t="s">
        <v>17</v>
      </c>
      <c r="C53" s="17" t="s">
        <v>23</v>
      </c>
      <c r="D53" s="18"/>
      <c r="E53" s="18"/>
      <c r="F53" s="31">
        <f>SUM(F54)</f>
        <v>205.66</v>
      </c>
    </row>
    <row r="54" spans="1:6" ht="76.5">
      <c r="A54" s="51" t="s">
        <v>95</v>
      </c>
      <c r="B54" s="22" t="s">
        <v>17</v>
      </c>
      <c r="C54" s="22" t="s">
        <v>23</v>
      </c>
      <c r="D54" s="23" t="s">
        <v>53</v>
      </c>
      <c r="E54" s="23"/>
      <c r="F54" s="52">
        <f>F55+F56</f>
        <v>205.66</v>
      </c>
    </row>
    <row r="55" spans="1:6" ht="51">
      <c r="A55" s="26" t="s">
        <v>20</v>
      </c>
      <c r="B55" s="27" t="s">
        <v>17</v>
      </c>
      <c r="C55" s="27" t="s">
        <v>23</v>
      </c>
      <c r="D55" s="28" t="s">
        <v>53</v>
      </c>
      <c r="E55" s="28" t="s">
        <v>21</v>
      </c>
      <c r="F55" s="45">
        <f>190-4.34</f>
        <v>185.66</v>
      </c>
    </row>
    <row r="56" spans="1:6" ht="25.5">
      <c r="A56" s="26" t="s">
        <v>29</v>
      </c>
      <c r="B56" s="27" t="s">
        <v>17</v>
      </c>
      <c r="C56" s="27" t="s">
        <v>23</v>
      </c>
      <c r="D56" s="28" t="s">
        <v>53</v>
      </c>
      <c r="E56" s="28" t="s">
        <v>30</v>
      </c>
      <c r="F56" s="45">
        <v>20</v>
      </c>
    </row>
    <row r="57" spans="1:6" s="30" customFormat="1" ht="31.5">
      <c r="A57" s="48" t="s">
        <v>54</v>
      </c>
      <c r="B57" s="12" t="s">
        <v>23</v>
      </c>
      <c r="C57" s="13"/>
      <c r="D57" s="49"/>
      <c r="E57" s="49"/>
      <c r="F57" s="15">
        <f>SUM(F58)</f>
        <v>450</v>
      </c>
    </row>
    <row r="58" spans="1:6" ht="12.75">
      <c r="A58" s="36" t="s">
        <v>55</v>
      </c>
      <c r="B58" s="17" t="s">
        <v>23</v>
      </c>
      <c r="C58" s="18" t="s">
        <v>56</v>
      </c>
      <c r="D58" s="18"/>
      <c r="E58" s="18"/>
      <c r="F58" s="31">
        <f>F59</f>
        <v>450</v>
      </c>
    </row>
    <row r="59" spans="1:6" s="54" customFormat="1" ht="76.5">
      <c r="A59" s="32" t="s">
        <v>92</v>
      </c>
      <c r="B59" s="22" t="s">
        <v>23</v>
      </c>
      <c r="C59" s="23" t="s">
        <v>56</v>
      </c>
      <c r="D59" s="23" t="s">
        <v>102</v>
      </c>
      <c r="E59" s="23"/>
      <c r="F59" s="52">
        <f>F60</f>
        <v>450</v>
      </c>
    </row>
    <row r="60" spans="1:6" s="54" customFormat="1" ht="25.5">
      <c r="A60" s="26" t="s">
        <v>29</v>
      </c>
      <c r="B60" s="27" t="s">
        <v>23</v>
      </c>
      <c r="C60" s="28" t="s">
        <v>56</v>
      </c>
      <c r="D60" s="28" t="s">
        <v>102</v>
      </c>
      <c r="E60" s="28" t="s">
        <v>30</v>
      </c>
      <c r="F60" s="45">
        <v>450</v>
      </c>
    </row>
    <row r="61" spans="1:6" s="54" customFormat="1" ht="15.75">
      <c r="A61" s="53" t="s">
        <v>57</v>
      </c>
      <c r="B61" s="12" t="s">
        <v>27</v>
      </c>
      <c r="C61" s="14"/>
      <c r="D61" s="14"/>
      <c r="E61" s="14"/>
      <c r="F61" s="15">
        <f>F62+F65+F74</f>
        <v>14000.412</v>
      </c>
    </row>
    <row r="62" spans="1:6" s="54" customFormat="1" ht="12.75">
      <c r="A62" s="36" t="s">
        <v>116</v>
      </c>
      <c r="B62" s="17" t="s">
        <v>27</v>
      </c>
      <c r="C62" s="18" t="s">
        <v>67</v>
      </c>
      <c r="D62" s="18"/>
      <c r="E62" s="18"/>
      <c r="F62" s="31">
        <f>SUM(F63)</f>
        <v>72</v>
      </c>
    </row>
    <row r="63" spans="1:6" s="54" customFormat="1" ht="63.75">
      <c r="A63" s="68" t="s">
        <v>117</v>
      </c>
      <c r="B63" s="22" t="s">
        <v>27</v>
      </c>
      <c r="C63" s="23" t="s">
        <v>67</v>
      </c>
      <c r="D63" s="69" t="s">
        <v>118</v>
      </c>
      <c r="E63" s="69"/>
      <c r="F63" s="75">
        <f>SUM(F64)</f>
        <v>72</v>
      </c>
    </row>
    <row r="64" spans="1:6" s="25" customFormat="1" ht="25.5">
      <c r="A64" s="26" t="s">
        <v>29</v>
      </c>
      <c r="B64" s="27" t="s">
        <v>27</v>
      </c>
      <c r="C64" s="28" t="s">
        <v>67</v>
      </c>
      <c r="D64" s="70" t="s">
        <v>118</v>
      </c>
      <c r="E64" s="70" t="s">
        <v>30</v>
      </c>
      <c r="F64" s="76">
        <v>72</v>
      </c>
    </row>
    <row r="65" spans="1:6" s="30" customFormat="1" ht="12.75">
      <c r="A65" s="36" t="s">
        <v>58</v>
      </c>
      <c r="B65" s="17" t="s">
        <v>27</v>
      </c>
      <c r="C65" s="18" t="s">
        <v>59</v>
      </c>
      <c r="D65" s="18"/>
      <c r="E65" s="18"/>
      <c r="F65" s="31">
        <f>F72+F77+F66+F68+F70</f>
        <v>13928.412</v>
      </c>
    </row>
    <row r="66" spans="1:6" s="54" customFormat="1" ht="89.25">
      <c r="A66" s="68" t="s">
        <v>103</v>
      </c>
      <c r="B66" s="22" t="s">
        <v>27</v>
      </c>
      <c r="C66" s="23" t="s">
        <v>59</v>
      </c>
      <c r="D66" s="69" t="s">
        <v>104</v>
      </c>
      <c r="E66" s="69"/>
      <c r="F66" s="75">
        <f>SUM(F67)</f>
        <v>2596</v>
      </c>
    </row>
    <row r="67" spans="1:6" s="25" customFormat="1" ht="25.5">
      <c r="A67" s="26" t="s">
        <v>29</v>
      </c>
      <c r="B67" s="27" t="s">
        <v>27</v>
      </c>
      <c r="C67" s="28" t="s">
        <v>59</v>
      </c>
      <c r="D67" s="70" t="s">
        <v>104</v>
      </c>
      <c r="E67" s="70" t="s">
        <v>30</v>
      </c>
      <c r="F67" s="76">
        <v>2596</v>
      </c>
    </row>
    <row r="68" spans="1:6" s="30" customFormat="1" ht="102">
      <c r="A68" s="37" t="s">
        <v>109</v>
      </c>
      <c r="B68" s="72" t="s">
        <v>27</v>
      </c>
      <c r="C68" s="69" t="s">
        <v>59</v>
      </c>
      <c r="D68" s="69" t="s">
        <v>110</v>
      </c>
      <c r="E68" s="73"/>
      <c r="F68" s="77">
        <f>SUM(F69)</f>
        <v>2032.2</v>
      </c>
    </row>
    <row r="69" spans="1:6" ht="25.5">
      <c r="A69" s="26" t="s">
        <v>29</v>
      </c>
      <c r="B69" s="74" t="s">
        <v>27</v>
      </c>
      <c r="C69" s="70" t="s">
        <v>59</v>
      </c>
      <c r="D69" s="70" t="s">
        <v>110</v>
      </c>
      <c r="E69" s="70" t="s">
        <v>30</v>
      </c>
      <c r="F69" s="78">
        <v>2032.2</v>
      </c>
    </row>
    <row r="70" spans="1:6" ht="102">
      <c r="A70" s="65" t="s">
        <v>119</v>
      </c>
      <c r="B70" s="72" t="s">
        <v>27</v>
      </c>
      <c r="C70" s="69" t="s">
        <v>59</v>
      </c>
      <c r="D70" s="69" t="s">
        <v>120</v>
      </c>
      <c r="E70" s="73"/>
      <c r="F70" s="77">
        <f>SUM(F71)</f>
        <v>9300.212</v>
      </c>
    </row>
    <row r="71" spans="1:6" ht="25.5">
      <c r="A71" s="26" t="s">
        <v>29</v>
      </c>
      <c r="B71" s="74" t="s">
        <v>27</v>
      </c>
      <c r="C71" s="70" t="s">
        <v>59</v>
      </c>
      <c r="D71" s="70" t="s">
        <v>120</v>
      </c>
      <c r="E71" s="70" t="s">
        <v>30</v>
      </c>
      <c r="F71" s="78">
        <v>9300.212</v>
      </c>
    </row>
    <row r="72" spans="1:6" ht="51" hidden="1">
      <c r="A72" s="37" t="s">
        <v>60</v>
      </c>
      <c r="B72" s="22" t="s">
        <v>27</v>
      </c>
      <c r="C72" s="23" t="s">
        <v>59</v>
      </c>
      <c r="D72" s="55" t="s">
        <v>61</v>
      </c>
      <c r="E72" s="23"/>
      <c r="F72" s="52">
        <f>F73</f>
        <v>0</v>
      </c>
    </row>
    <row r="73" spans="1:6" ht="12.75" hidden="1">
      <c r="A73" s="35" t="s">
        <v>41</v>
      </c>
      <c r="B73" s="27" t="s">
        <v>27</v>
      </c>
      <c r="C73" s="28" t="s">
        <v>59</v>
      </c>
      <c r="D73" s="56" t="s">
        <v>61</v>
      </c>
      <c r="E73" s="28" t="s">
        <v>42</v>
      </c>
      <c r="F73" s="45"/>
    </row>
    <row r="74" spans="1:6" ht="12.75" hidden="1">
      <c r="A74" s="57" t="s">
        <v>62</v>
      </c>
      <c r="B74" s="17" t="s">
        <v>27</v>
      </c>
      <c r="C74" s="18" t="s">
        <v>63</v>
      </c>
      <c r="D74" s="18"/>
      <c r="E74" s="18"/>
      <c r="F74" s="31">
        <f>F75</f>
        <v>0</v>
      </c>
    </row>
    <row r="75" spans="1:6" s="30" customFormat="1" ht="63.75" hidden="1">
      <c r="A75" s="37" t="s">
        <v>64</v>
      </c>
      <c r="B75" s="22" t="s">
        <v>27</v>
      </c>
      <c r="C75" s="23" t="s">
        <v>63</v>
      </c>
      <c r="D75" s="23" t="s">
        <v>65</v>
      </c>
      <c r="E75" s="23"/>
      <c r="F75" s="52">
        <f>F76</f>
        <v>0</v>
      </c>
    </row>
    <row r="76" spans="1:6" s="30" customFormat="1" ht="12.75" hidden="1">
      <c r="A76" s="35" t="s">
        <v>41</v>
      </c>
      <c r="B76" s="27" t="s">
        <v>27</v>
      </c>
      <c r="C76" s="28" t="s">
        <v>63</v>
      </c>
      <c r="D76" s="28" t="s">
        <v>65</v>
      </c>
      <c r="E76" s="28" t="s">
        <v>42</v>
      </c>
      <c r="F76" s="45"/>
    </row>
    <row r="77" spans="1:6" s="30" customFormat="1" ht="63.75" hidden="1">
      <c r="A77" s="37" t="s">
        <v>121</v>
      </c>
      <c r="B77" s="22" t="s">
        <v>27</v>
      </c>
      <c r="C77" s="23" t="s">
        <v>59</v>
      </c>
      <c r="D77" s="55" t="s">
        <v>122</v>
      </c>
      <c r="E77" s="23"/>
      <c r="F77" s="52">
        <f>F78</f>
        <v>0</v>
      </c>
    </row>
    <row r="78" spans="1:6" ht="12.75" hidden="1">
      <c r="A78" s="35" t="s">
        <v>41</v>
      </c>
      <c r="B78" s="27" t="s">
        <v>27</v>
      </c>
      <c r="C78" s="28" t="s">
        <v>59</v>
      </c>
      <c r="D78" s="56" t="s">
        <v>122</v>
      </c>
      <c r="E78" s="28" t="s">
        <v>42</v>
      </c>
      <c r="F78" s="45"/>
    </row>
    <row r="79" spans="1:6" s="38" customFormat="1" ht="15.75">
      <c r="A79" s="48" t="s">
        <v>66</v>
      </c>
      <c r="B79" s="12" t="s">
        <v>67</v>
      </c>
      <c r="C79" s="13"/>
      <c r="D79" s="14"/>
      <c r="E79" s="14"/>
      <c r="F79" s="15">
        <f>SUM(F92+F80+F83)</f>
        <v>14219.6</v>
      </c>
    </row>
    <row r="80" spans="1:6" s="38" customFormat="1" ht="12.75">
      <c r="A80" s="36" t="s">
        <v>68</v>
      </c>
      <c r="B80" s="17" t="s">
        <v>67</v>
      </c>
      <c r="C80" s="17" t="s">
        <v>15</v>
      </c>
      <c r="D80" s="18"/>
      <c r="E80" s="18"/>
      <c r="F80" s="31">
        <f>F81</f>
        <v>250</v>
      </c>
    </row>
    <row r="81" spans="1:6" ht="63.75">
      <c r="A81" s="37" t="s">
        <v>69</v>
      </c>
      <c r="B81" s="22" t="s">
        <v>67</v>
      </c>
      <c r="C81" s="22" t="s">
        <v>15</v>
      </c>
      <c r="D81" s="23" t="s">
        <v>70</v>
      </c>
      <c r="E81" s="23"/>
      <c r="F81" s="52">
        <f>F82</f>
        <v>250</v>
      </c>
    </row>
    <row r="82" spans="1:6" ht="12.75">
      <c r="A82" s="35" t="s">
        <v>31</v>
      </c>
      <c r="B82" s="27" t="s">
        <v>67</v>
      </c>
      <c r="C82" s="27" t="s">
        <v>15</v>
      </c>
      <c r="D82" s="28" t="s">
        <v>70</v>
      </c>
      <c r="E82" s="28" t="s">
        <v>32</v>
      </c>
      <c r="F82" s="45">
        <v>250</v>
      </c>
    </row>
    <row r="83" spans="1:6" ht="12.75">
      <c r="A83" s="36" t="s">
        <v>71</v>
      </c>
      <c r="B83" s="17" t="s">
        <v>67</v>
      </c>
      <c r="C83" s="17" t="s">
        <v>17</v>
      </c>
      <c r="D83" s="18"/>
      <c r="E83" s="18"/>
      <c r="F83" s="31">
        <f>F84+F86+F90+F88</f>
        <v>6300</v>
      </c>
    </row>
    <row r="84" spans="1:6" s="30" customFormat="1" ht="63.75">
      <c r="A84" s="37" t="s">
        <v>105</v>
      </c>
      <c r="B84" s="22" t="s">
        <v>67</v>
      </c>
      <c r="C84" s="22" t="s">
        <v>17</v>
      </c>
      <c r="D84" s="71" t="s">
        <v>107</v>
      </c>
      <c r="E84" s="23"/>
      <c r="F84" s="52">
        <f>F85</f>
        <v>800</v>
      </c>
    </row>
    <row r="85" spans="1:6" ht="12.75">
      <c r="A85" s="26" t="s">
        <v>41</v>
      </c>
      <c r="B85" s="27" t="s">
        <v>67</v>
      </c>
      <c r="C85" s="27" t="s">
        <v>17</v>
      </c>
      <c r="D85" s="28" t="s">
        <v>107</v>
      </c>
      <c r="E85" s="28" t="s">
        <v>42</v>
      </c>
      <c r="F85" s="45">
        <v>800</v>
      </c>
    </row>
    <row r="86" spans="1:6" s="30" customFormat="1" ht="63.75">
      <c r="A86" s="37" t="s">
        <v>106</v>
      </c>
      <c r="B86" s="22" t="s">
        <v>67</v>
      </c>
      <c r="C86" s="22" t="s">
        <v>17</v>
      </c>
      <c r="D86" s="71" t="s">
        <v>108</v>
      </c>
      <c r="E86" s="23"/>
      <c r="F86" s="52">
        <f>F87</f>
        <v>1500</v>
      </c>
    </row>
    <row r="87" spans="1:6" ht="25.5">
      <c r="A87" s="26" t="s">
        <v>29</v>
      </c>
      <c r="B87" s="27" t="s">
        <v>67</v>
      </c>
      <c r="C87" s="27" t="s">
        <v>17</v>
      </c>
      <c r="D87" s="28" t="s">
        <v>108</v>
      </c>
      <c r="E87" s="28" t="s">
        <v>30</v>
      </c>
      <c r="F87" s="45">
        <v>1500</v>
      </c>
    </row>
    <row r="88" spans="1:6" ht="63.75">
      <c r="A88" s="37" t="s">
        <v>123</v>
      </c>
      <c r="B88" s="22" t="s">
        <v>67</v>
      </c>
      <c r="C88" s="22" t="s">
        <v>17</v>
      </c>
      <c r="D88" s="71" t="s">
        <v>124</v>
      </c>
      <c r="E88" s="23"/>
      <c r="F88" s="52">
        <f>F89</f>
        <v>4000</v>
      </c>
    </row>
    <row r="89" spans="1:6" s="25" customFormat="1" ht="25.5">
      <c r="A89" s="26" t="s">
        <v>29</v>
      </c>
      <c r="B89" s="27" t="s">
        <v>67</v>
      </c>
      <c r="C89" s="27" t="s">
        <v>17</v>
      </c>
      <c r="D89" s="79" t="s">
        <v>124</v>
      </c>
      <c r="E89" s="28" t="s">
        <v>30</v>
      </c>
      <c r="F89" s="45">
        <v>4000</v>
      </c>
    </row>
    <row r="90" spans="1:6" s="30" customFormat="1" ht="51" hidden="1">
      <c r="A90" s="37" t="s">
        <v>125</v>
      </c>
      <c r="B90" s="22" t="s">
        <v>67</v>
      </c>
      <c r="C90" s="22" t="s">
        <v>17</v>
      </c>
      <c r="D90" s="23" t="s">
        <v>126</v>
      </c>
      <c r="E90" s="23"/>
      <c r="F90" s="52">
        <f>F91</f>
        <v>0</v>
      </c>
    </row>
    <row r="91" spans="1:6" s="66" customFormat="1" ht="15.75" hidden="1">
      <c r="A91" s="35" t="s">
        <v>41</v>
      </c>
      <c r="B91" s="27" t="s">
        <v>67</v>
      </c>
      <c r="C91" s="27" t="s">
        <v>17</v>
      </c>
      <c r="D91" s="28" t="s">
        <v>126</v>
      </c>
      <c r="E91" s="28" t="s">
        <v>42</v>
      </c>
      <c r="F91" s="45"/>
    </row>
    <row r="92" spans="1:6" s="54" customFormat="1" ht="12.75">
      <c r="A92" s="36" t="s">
        <v>72</v>
      </c>
      <c r="B92" s="17" t="s">
        <v>67</v>
      </c>
      <c r="C92" s="17" t="s">
        <v>23</v>
      </c>
      <c r="D92" s="18"/>
      <c r="E92" s="18"/>
      <c r="F92" s="31">
        <f>SUM(F95+F97+F99+F101)+F105+F93+F103</f>
        <v>7669.6</v>
      </c>
    </row>
    <row r="93" spans="1:6" s="25" customFormat="1" ht="89.25" hidden="1">
      <c r="A93" s="58" t="s">
        <v>73</v>
      </c>
      <c r="B93" s="59" t="s">
        <v>67</v>
      </c>
      <c r="C93" s="59" t="s">
        <v>23</v>
      </c>
      <c r="D93" s="55" t="s">
        <v>74</v>
      </c>
      <c r="E93" s="55"/>
      <c r="F93" s="60">
        <f>F94</f>
        <v>0</v>
      </c>
    </row>
    <row r="94" spans="1:6" s="30" customFormat="1" ht="25.5" hidden="1">
      <c r="A94" s="61" t="s">
        <v>29</v>
      </c>
      <c r="B94" s="62" t="s">
        <v>67</v>
      </c>
      <c r="C94" s="62" t="s">
        <v>23</v>
      </c>
      <c r="D94" s="56" t="s">
        <v>74</v>
      </c>
      <c r="E94" s="56" t="s">
        <v>30</v>
      </c>
      <c r="F94" s="63"/>
    </row>
    <row r="95" spans="1:6" ht="63.75">
      <c r="A95" s="64" t="s">
        <v>96</v>
      </c>
      <c r="B95" s="22" t="s">
        <v>67</v>
      </c>
      <c r="C95" s="22" t="s">
        <v>23</v>
      </c>
      <c r="D95" s="23" t="s">
        <v>75</v>
      </c>
      <c r="E95" s="23"/>
      <c r="F95" s="52">
        <f>F96</f>
        <v>4200</v>
      </c>
    </row>
    <row r="96" spans="1:6" ht="25.5">
      <c r="A96" s="26" t="s">
        <v>29</v>
      </c>
      <c r="B96" s="27" t="s">
        <v>67</v>
      </c>
      <c r="C96" s="27" t="s">
        <v>23</v>
      </c>
      <c r="D96" s="28" t="s">
        <v>75</v>
      </c>
      <c r="E96" s="28" t="s">
        <v>30</v>
      </c>
      <c r="F96" s="45">
        <v>4200</v>
      </c>
    </row>
    <row r="97" spans="1:6" s="25" customFormat="1" ht="51">
      <c r="A97" s="64" t="s">
        <v>97</v>
      </c>
      <c r="B97" s="22" t="s">
        <v>67</v>
      </c>
      <c r="C97" s="22" t="s">
        <v>23</v>
      </c>
      <c r="D97" s="23" t="s">
        <v>76</v>
      </c>
      <c r="E97" s="23"/>
      <c r="F97" s="52">
        <f>F98</f>
        <v>522</v>
      </c>
    </row>
    <row r="98" spans="1:6" s="30" customFormat="1" ht="25.5">
      <c r="A98" s="26" t="s">
        <v>29</v>
      </c>
      <c r="B98" s="27" t="s">
        <v>67</v>
      </c>
      <c r="C98" s="27" t="s">
        <v>23</v>
      </c>
      <c r="D98" s="28" t="s">
        <v>76</v>
      </c>
      <c r="E98" s="28" t="s">
        <v>30</v>
      </c>
      <c r="F98" s="45">
        <v>522</v>
      </c>
    </row>
    <row r="99" spans="1:6" ht="63.75">
      <c r="A99" s="64" t="s">
        <v>98</v>
      </c>
      <c r="B99" s="22" t="s">
        <v>67</v>
      </c>
      <c r="C99" s="22" t="s">
        <v>23</v>
      </c>
      <c r="D99" s="23" t="s">
        <v>77</v>
      </c>
      <c r="E99" s="23"/>
      <c r="F99" s="52">
        <f>F100</f>
        <v>354</v>
      </c>
    </row>
    <row r="100" spans="1:6" ht="25.5">
      <c r="A100" s="26" t="s">
        <v>29</v>
      </c>
      <c r="B100" s="27" t="s">
        <v>67</v>
      </c>
      <c r="C100" s="27" t="s">
        <v>23</v>
      </c>
      <c r="D100" s="28" t="s">
        <v>77</v>
      </c>
      <c r="E100" s="28" t="s">
        <v>30</v>
      </c>
      <c r="F100" s="45">
        <v>354</v>
      </c>
    </row>
    <row r="101" spans="1:6" ht="63.75">
      <c r="A101" s="21" t="s">
        <v>99</v>
      </c>
      <c r="B101" s="22" t="s">
        <v>67</v>
      </c>
      <c r="C101" s="22" t="s">
        <v>23</v>
      </c>
      <c r="D101" s="23" t="s">
        <v>78</v>
      </c>
      <c r="E101" s="23"/>
      <c r="F101" s="52">
        <f>F102</f>
        <v>1593.6</v>
      </c>
    </row>
    <row r="102" spans="1:6" ht="25.5">
      <c r="A102" s="26" t="s">
        <v>29</v>
      </c>
      <c r="B102" s="27" t="s">
        <v>67</v>
      </c>
      <c r="C102" s="27" t="s">
        <v>23</v>
      </c>
      <c r="D102" s="28" t="s">
        <v>78</v>
      </c>
      <c r="E102" s="28" t="s">
        <v>30</v>
      </c>
      <c r="F102" s="45">
        <f>1594.1-0.5</f>
        <v>1593.6</v>
      </c>
    </row>
    <row r="103" spans="1:6" ht="76.5">
      <c r="A103" s="65" t="s">
        <v>127</v>
      </c>
      <c r="B103" s="80" t="s">
        <v>67</v>
      </c>
      <c r="C103" s="80" t="s">
        <v>23</v>
      </c>
      <c r="D103" s="71" t="s">
        <v>128</v>
      </c>
      <c r="E103" s="28"/>
      <c r="F103" s="75">
        <v>1000</v>
      </c>
    </row>
    <row r="104" spans="1:6" ht="25.5">
      <c r="A104" s="26" t="s">
        <v>29</v>
      </c>
      <c r="B104" s="81" t="s">
        <v>67</v>
      </c>
      <c r="C104" s="81" t="s">
        <v>23</v>
      </c>
      <c r="D104" s="79" t="s">
        <v>128</v>
      </c>
      <c r="E104" s="28" t="s">
        <v>30</v>
      </c>
      <c r="F104" s="45">
        <v>1000</v>
      </c>
    </row>
    <row r="105" spans="1:6" ht="51" hidden="1">
      <c r="A105" s="65" t="s">
        <v>129</v>
      </c>
      <c r="B105" s="22" t="s">
        <v>67</v>
      </c>
      <c r="C105" s="22" t="s">
        <v>23</v>
      </c>
      <c r="D105" s="23" t="s">
        <v>130</v>
      </c>
      <c r="E105" s="23"/>
      <c r="F105" s="52">
        <f>F106</f>
        <v>0</v>
      </c>
    </row>
    <row r="106" spans="1:6" ht="12.75" hidden="1">
      <c r="A106" s="26" t="s">
        <v>41</v>
      </c>
      <c r="B106" s="27" t="s">
        <v>67</v>
      </c>
      <c r="C106" s="27" t="s">
        <v>23</v>
      </c>
      <c r="D106" s="28" t="s">
        <v>130</v>
      </c>
      <c r="E106" s="28" t="s">
        <v>42</v>
      </c>
      <c r="F106" s="45"/>
    </row>
    <row r="107" spans="1:6" ht="15.75">
      <c r="A107" s="53" t="s">
        <v>79</v>
      </c>
      <c r="B107" s="12" t="s">
        <v>80</v>
      </c>
      <c r="C107" s="12"/>
      <c r="D107" s="14"/>
      <c r="E107" s="14"/>
      <c r="F107" s="15">
        <f>F108</f>
        <v>500</v>
      </c>
    </row>
    <row r="108" spans="1:6" ht="12.75">
      <c r="A108" s="67" t="s">
        <v>81</v>
      </c>
      <c r="B108" s="17" t="s">
        <v>80</v>
      </c>
      <c r="C108" s="17" t="s">
        <v>15</v>
      </c>
      <c r="D108" s="18"/>
      <c r="E108" s="18"/>
      <c r="F108" s="31">
        <f>F109+F111</f>
        <v>500</v>
      </c>
    </row>
    <row r="109" spans="1:6" ht="51">
      <c r="A109" s="37" t="s">
        <v>82</v>
      </c>
      <c r="B109" s="22" t="s">
        <v>80</v>
      </c>
      <c r="C109" s="22" t="s">
        <v>15</v>
      </c>
      <c r="D109" s="23" t="s">
        <v>83</v>
      </c>
      <c r="E109" s="23"/>
      <c r="F109" s="52">
        <f>F110</f>
        <v>500</v>
      </c>
    </row>
    <row r="110" spans="1:6" ht="12.75">
      <c r="A110" s="35" t="s">
        <v>41</v>
      </c>
      <c r="B110" s="27" t="s">
        <v>80</v>
      </c>
      <c r="C110" s="27" t="s">
        <v>15</v>
      </c>
      <c r="D110" s="28" t="s">
        <v>83</v>
      </c>
      <c r="E110" s="28" t="s">
        <v>42</v>
      </c>
      <c r="F110" s="45">
        <v>500</v>
      </c>
    </row>
    <row r="111" spans="1:6" ht="63.75" hidden="1">
      <c r="A111" s="37" t="s">
        <v>131</v>
      </c>
      <c r="B111" s="22" t="s">
        <v>80</v>
      </c>
      <c r="C111" s="22" t="s">
        <v>15</v>
      </c>
      <c r="D111" s="23" t="s">
        <v>132</v>
      </c>
      <c r="E111" s="23"/>
      <c r="F111" s="52">
        <f>F112</f>
        <v>0</v>
      </c>
    </row>
    <row r="112" spans="1:6" ht="12.75" hidden="1">
      <c r="A112" s="35" t="s">
        <v>41</v>
      </c>
      <c r="B112" s="27" t="s">
        <v>80</v>
      </c>
      <c r="C112" s="27" t="s">
        <v>15</v>
      </c>
      <c r="D112" s="28" t="s">
        <v>132</v>
      </c>
      <c r="E112" s="28" t="s">
        <v>42</v>
      </c>
      <c r="F112" s="45"/>
    </row>
    <row r="113" spans="1:6" ht="15.75">
      <c r="A113" s="48" t="s">
        <v>84</v>
      </c>
      <c r="B113" s="12" t="s">
        <v>56</v>
      </c>
      <c r="C113" s="12"/>
      <c r="D113" s="14"/>
      <c r="E113" s="14"/>
      <c r="F113" s="15">
        <f>SUM(F115)</f>
        <v>83</v>
      </c>
    </row>
    <row r="114" spans="1:6" ht="12.75">
      <c r="A114" s="36" t="s">
        <v>85</v>
      </c>
      <c r="B114" s="17" t="s">
        <v>56</v>
      </c>
      <c r="C114" s="17" t="s">
        <v>15</v>
      </c>
      <c r="D114" s="18"/>
      <c r="E114" s="18"/>
      <c r="F114" s="31">
        <f>SUM(F115)</f>
        <v>83</v>
      </c>
    </row>
    <row r="115" spans="1:6" ht="76.5">
      <c r="A115" s="21" t="s">
        <v>100</v>
      </c>
      <c r="B115" s="22" t="s">
        <v>56</v>
      </c>
      <c r="C115" s="22" t="s">
        <v>15</v>
      </c>
      <c r="D115" s="23" t="s">
        <v>86</v>
      </c>
      <c r="E115" s="23"/>
      <c r="F115" s="52">
        <f>F116</f>
        <v>83</v>
      </c>
    </row>
    <row r="116" spans="1:6" ht="12.75">
      <c r="A116" s="35" t="s">
        <v>36</v>
      </c>
      <c r="B116" s="27" t="s">
        <v>56</v>
      </c>
      <c r="C116" s="27" t="s">
        <v>15</v>
      </c>
      <c r="D116" s="28" t="s">
        <v>86</v>
      </c>
      <c r="E116" s="28" t="s">
        <v>37</v>
      </c>
      <c r="F116" s="45">
        <v>83</v>
      </c>
    </row>
    <row r="117" spans="1:6" ht="15.75">
      <c r="A117" s="84" t="s">
        <v>87</v>
      </c>
      <c r="B117" s="84"/>
      <c r="C117" s="84"/>
      <c r="D117" s="84"/>
      <c r="E117" s="84"/>
      <c r="F117" s="82">
        <f>SUM(F20+F52+F57+F79+F113+F61+F107)</f>
        <v>34306.072</v>
      </c>
    </row>
  </sheetData>
  <sheetProtection selectLockedCells="1" selectUnlockedCells="1"/>
  <mergeCells count="15">
    <mergeCell ref="A13:F13"/>
    <mergeCell ref="A10:F10"/>
    <mergeCell ref="A11:F11"/>
    <mergeCell ref="A14:F14"/>
    <mergeCell ref="A15:F15"/>
    <mergeCell ref="A117:E117"/>
    <mergeCell ref="A1:F1"/>
    <mergeCell ref="A2:F2"/>
    <mergeCell ref="A3:F3"/>
    <mergeCell ref="A4:F4"/>
    <mergeCell ref="A5:F5"/>
    <mergeCell ref="A6:F6"/>
    <mergeCell ref="A7:F7"/>
    <mergeCell ref="A8:F8"/>
    <mergeCell ref="A9:F9"/>
  </mergeCells>
  <printOptions/>
  <pageMargins left="1.1298611111111112" right="0.2701388888888889" top="0.3597222222222222" bottom="0.25" header="0.5118055555555555" footer="0.5118055555555555"/>
  <pageSetup fitToHeight="3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2020-02-14T06:27:27Z</cp:lastPrinted>
  <dcterms:modified xsi:type="dcterms:W3CDTF">2020-02-14T06:31:09Z</dcterms:modified>
  <cp:category/>
  <cp:version/>
  <cp:contentType/>
  <cp:contentStatus/>
</cp:coreProperties>
</file>