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<sst xmlns="http://schemas.openxmlformats.org/spreadsheetml/2006/main" count="338" uniqueCount="120">
  <si>
    <t>Приложение № 7</t>
  </si>
  <si>
    <t>к решению Собрания депутатов</t>
  </si>
  <si>
    <t>городского поселения "Пушкиногорье"</t>
  </si>
  <si>
    <t>«О внесении изменений в Решение Собрания</t>
  </si>
  <si>
    <t>депутатов № 60 от 28.12.2016г.</t>
  </si>
  <si>
    <t>"О бюджете муниципального образования</t>
  </si>
  <si>
    <t>"Пушкиногорье" на 2017 год</t>
  </si>
  <si>
    <t>и плановый период 2018-2019гг."</t>
  </si>
  <si>
    <t xml:space="preserve">Распределение расходов бюджета поселения </t>
  </si>
  <si>
    <t>по разделам, подразделам, целевым статьям расходов, видам расходов</t>
  </si>
  <si>
    <t>на 2017 год</t>
  </si>
  <si>
    <t>тыс.руб.</t>
  </si>
  <si>
    <t xml:space="preserve">Наименование </t>
  </si>
  <si>
    <t>РЗ</t>
  </si>
  <si>
    <t>ПЗ</t>
  </si>
  <si>
    <t>ЦСР</t>
  </si>
  <si>
    <t>ВР</t>
  </si>
  <si>
    <t>Сумма</t>
  </si>
  <si>
    <t>Администрация городского поселения "Пушкиногорье"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</si>
  <si>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</si>
  <si>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</si>
  <si>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</si>
  <si>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</si>
  <si>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</si>
  <si>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</si>
  <si>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</si>
  <si>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</si>
  <si>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</si>
  <si>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</si>
  <si>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</si>
  <si>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90 9 00 00930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</si>
  <si>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</si>
  <si>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</si>
  <si>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</si>
  <si>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</si>
  <si>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</si>
  <si>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01 1 01 00910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</si>
  <si>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</si>
  <si>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</si>
  <si>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</si>
  <si>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</si>
  <si>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</si>
  <si>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</si>
  <si>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</si>
  <si>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</si>
  <si>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</si>
  <si>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</si>
  <si>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</si>
  <si>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</si>
  <si>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</si>
  <si>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01 1 01 81000</t>
  </si>
  <si>
    <t>Межбюджетные трансферты</t>
  </si>
  <si>
    <t xml:space="preserve">01 1 01 81000 </t>
  </si>
  <si>
    <t>500</t>
  </si>
  <si>
    <t>Резервные  фонды</t>
  </si>
  <si>
    <t>11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</si>
  <si>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</si>
  <si>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07</t>
  </si>
  <si>
    <t>75 6 7058</t>
  </si>
  <si>
    <t>75 67058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</si>
  <si>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</si>
  <si>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</si>
  <si>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</si>
  <si>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01 1 01 25500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</si>
  <si>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</si>
  <si>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</si>
  <si>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</si>
  <si>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</si>
  <si>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</si>
  <si>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</si>
  <si>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</si>
  <si>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</si>
  <si>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</si>
  <si>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</si>
  <si>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</si>
  <si>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</si>
  <si>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</si>
  <si>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</si>
  <si>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</si>
  <si>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90 9 00 82001</t>
  </si>
  <si>
    <t>Другие вопросы в области национальной экономики</t>
  </si>
  <si>
    <t>12</t>
  </si>
  <si>
    <t>Межбюджетные трансферты на решение вопросов в части территориального планирования и градостроительного зонирования в рамках непрограммного направления деятельности "Иные непрограммные направления деятельности органов местного самоуправления поселения"</t>
  </si>
  <si>
    <t>90 9 00 89000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</si>
  <si>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</si>
  <si>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</si>
  <si>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</si>
  <si>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</si>
  <si>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</si>
  <si>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</si>
  <si>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</si>
  <si>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</si>
  <si>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</si>
  <si>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</si>
  <si>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</si>
  <si>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</si>
  <si>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</si>
  <si>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</si>
  <si>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</si>
  <si>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</si>
  <si>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01 2 01 22000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</si>
  <si>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</si>
  <si>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01 2 02 22000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</si>
  <si>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</si>
  <si>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01 2 03 22000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</si>
  <si>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</si>
  <si>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01 2 04 22000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</si>
  <si>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</si>
  <si>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</si>
  <si>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</si>
  <si>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</si>
  <si>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</si>
  <si>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</si>
  <si>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</si>
  <si>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СОЦИАЛЬНАЯ ПОЛИТИКА</t>
  </si>
  <si>
    <t>Пенсионное обеспечение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</si>
  <si>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</si>
  <si>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01 1 01 25400</t>
  </si>
  <si>
    <t>ВСЕГО расходов</t>
  </si>
  <si>
    <t>№76 от 04.07.2017г.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</si>
</sst>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_-* #,##0.0_р_._-;\-* #,##0.0_р_._-;_-* \-?_р_._-;_-@_-"/>
    <numFmt numFmtId="166" formatCode="#,##0.0"/>
  </numFmts>
  <fonts count="55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 Cyr"/>
      <family val="2"/>
    </font>
    <font>
      <b/>
      <sz val="12"/>
      <name val="Arial Cyr"/>
      <family val="2"/>
    </font>
    <font>
      <b/>
      <sz val="13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b/>
      <sz val="12"/>
      <color indexed="8"/>
      <name val="Arial Cyr"/>
      <family val="2"/>
    </font>
    <font>
      <sz val="8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 Cyr"/>
      <family val="2"/>
    </font>
    <font>
      <b/>
      <i/>
      <sz val="10"/>
      <name val="Arial"/>
      <family val="2"/>
    </font>
    <font>
      <i/>
      <sz val="10"/>
      <name val="Arial Cyr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164" fontId="7" fillId="0" borderId="0" xfId="42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right" vertical="center" wrapText="1"/>
    </xf>
    <xf numFmtId="0" fontId="11" fillId="33" borderId="10" xfId="0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165" fontId="11" fillId="33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left" vertical="top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 wrapText="1"/>
    </xf>
    <xf numFmtId="165" fontId="9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13" fillId="0" borderId="10" xfId="0" applyFont="1" applyBorder="1" applyAlignment="1">
      <alignment wrapTex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/>
    </xf>
    <xf numFmtId="49" fontId="9" fillId="34" borderId="10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2" fillId="35" borderId="0" xfId="0" applyFont="1" applyFill="1" applyAlignment="1">
      <alignment/>
    </xf>
    <xf numFmtId="0" fontId="16" fillId="35" borderId="10" xfId="0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165" fontId="15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165" fontId="14" fillId="35" borderId="1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14" fillId="35" borderId="0" xfId="0" applyFont="1" applyFill="1" applyAlignment="1">
      <alignment/>
    </xf>
    <xf numFmtId="49" fontId="11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9" fillId="33" borderId="1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left" vertical="top" wrapText="1"/>
    </xf>
    <xf numFmtId="165" fontId="8" fillId="35" borderId="10" xfId="0" applyNumberFormat="1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49" fontId="8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right" vertical="center"/>
    </xf>
    <xf numFmtId="166" fontId="14" fillId="0" borderId="10" xfId="0" applyNumberFormat="1" applyFont="1" applyBorder="1" applyAlignment="1">
      <alignment horizontal="right" vertical="center"/>
    </xf>
    <xf numFmtId="0" fontId="19" fillId="34" borderId="10" xfId="0" applyFont="1" applyFill="1" applyBorder="1" applyAlignment="1">
      <alignment horizontal="left" wrapText="1"/>
    </xf>
    <xf numFmtId="0" fontId="8" fillId="35" borderId="10" xfId="0" applyNumberFormat="1" applyFont="1" applyFill="1" applyBorder="1" applyAlignment="1" applyProtection="1">
      <alignment vertical="top" wrapText="1"/>
      <protection locked="0"/>
    </xf>
    <xf numFmtId="49" fontId="8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vertical="top" wrapText="1"/>
    </xf>
    <xf numFmtId="49" fontId="14" fillId="35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20" fillId="34" borderId="10" xfId="0" applyFont="1" applyFill="1" applyBorder="1" applyAlignment="1">
      <alignment wrapText="1"/>
    </xf>
    <xf numFmtId="49" fontId="11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165" fontId="11" fillId="35" borderId="12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tabSelected="1" zoomScale="72" zoomScaleNormal="72" zoomScalePageLayoutView="0" workbookViewId="0" topLeftCell="A1">
      <selection activeCell="A4" sqref="A4:F4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15.75390625" style="1" customWidth="1"/>
    <col min="5" max="5" width="5.625" style="1" customWidth="1"/>
    <col min="6" max="6" width="15.125" style="1" customWidth="1"/>
    <col min="7" max="16384" width="9.125" style="1" customWidth="1"/>
  </cols>
  <sheetData>
    <row r="1" spans="1:6" ht="12.75" customHeight="1">
      <c r="A1" s="66" t="s">
        <v>0</v>
      </c>
      <c r="B1" s="66"/>
      <c r="C1" s="66"/>
      <c r="D1" s="66"/>
      <c r="E1" s="66"/>
      <c r="F1" s="66"/>
    </row>
    <row r="2" spans="1:6" ht="14.25" customHeight="1">
      <c r="A2" s="67" t="s">
        <v>1</v>
      </c>
      <c r="B2" s="67"/>
      <c r="C2" s="67"/>
      <c r="D2" s="67"/>
      <c r="E2" s="67"/>
      <c r="F2" s="67"/>
    </row>
    <row r="3" spans="1:6" ht="14.25" customHeight="1">
      <c r="A3" s="67" t="s">
        <v>2</v>
      </c>
      <c r="B3" s="67"/>
      <c r="C3" s="67"/>
      <c r="D3" s="67"/>
      <c r="E3" s="67"/>
      <c r="F3" s="67"/>
    </row>
    <row r="4" spans="1:6" ht="14.25" customHeight="1">
      <c r="A4" s="67" t="s">
        <v>119</v>
      </c>
      <c r="B4" s="67"/>
      <c r="C4" s="67"/>
      <c r="D4" s="67"/>
      <c r="E4" s="67"/>
      <c r="F4" s="67"/>
    </row>
    <row r="5" spans="1:6" ht="14.25" customHeight="1">
      <c r="A5" s="67" t="s">
        <v>3</v>
      </c>
      <c r="B5" s="67"/>
      <c r="C5" s="67"/>
      <c r="D5" s="67"/>
      <c r="E5" s="67"/>
      <c r="F5" s="67"/>
    </row>
    <row r="6" spans="1:6" ht="14.25" customHeight="1">
      <c r="A6" s="68" t="s">
        <v>4</v>
      </c>
      <c r="B6" s="68"/>
      <c r="C6" s="68"/>
      <c r="D6" s="68"/>
      <c r="E6" s="68"/>
      <c r="F6" s="68"/>
    </row>
    <row r="7" spans="1:6" ht="14.25" customHeight="1">
      <c r="A7" s="67" t="s">
        <v>5</v>
      </c>
      <c r="B7" s="67"/>
      <c r="C7" s="67"/>
      <c r="D7" s="67"/>
      <c r="E7" s="67"/>
      <c r="F7" s="67"/>
    </row>
    <row r="8" spans="1:6" ht="15" customHeight="1">
      <c r="A8" s="67" t="s">
        <v>6</v>
      </c>
      <c r="B8" s="67"/>
      <c r="C8" s="67"/>
      <c r="D8" s="67"/>
      <c r="E8" s="67"/>
      <c r="F8" s="67"/>
    </row>
    <row r="9" spans="1:6" ht="15" customHeight="1">
      <c r="A9" s="2"/>
      <c r="B9" s="67" t="s">
        <v>7</v>
      </c>
      <c r="C9" s="67"/>
      <c r="D9" s="67"/>
      <c r="E9" s="67"/>
      <c r="F9" s="67"/>
    </row>
    <row r="10" spans="1:6" ht="15">
      <c r="A10" s="2"/>
      <c r="B10" s="2"/>
      <c r="C10" s="2"/>
      <c r="D10" s="2"/>
      <c r="E10" s="2"/>
      <c r="F10" s="2"/>
    </row>
    <row r="11" spans="1:6" ht="15.75">
      <c r="A11" s="69" t="s">
        <v>8</v>
      </c>
      <c r="B11" s="69"/>
      <c r="C11" s="69"/>
      <c r="D11" s="69"/>
      <c r="E11" s="69"/>
      <c r="F11" s="69"/>
    </row>
    <row r="12" spans="1:6" ht="12.75" customHeight="1">
      <c r="A12" s="69" t="s">
        <v>9</v>
      </c>
      <c r="B12" s="69"/>
      <c r="C12" s="69"/>
      <c r="D12" s="69"/>
      <c r="E12" s="69"/>
      <c r="F12" s="69"/>
    </row>
    <row r="13" spans="1:6" ht="12.75" customHeight="1">
      <c r="A13" s="69" t="s">
        <v>10</v>
      </c>
      <c r="B13" s="69"/>
      <c r="C13" s="69"/>
      <c r="D13" s="69"/>
      <c r="E13" s="69"/>
      <c r="F13" s="69"/>
    </row>
    <row r="14" spans="1:5" ht="12.75" customHeight="1">
      <c r="A14" s="3"/>
      <c r="B14" s="3"/>
      <c r="C14" s="3"/>
      <c r="D14" s="3"/>
      <c r="E14" s="3"/>
    </row>
    <row r="15" spans="5:6" ht="12.75">
      <c r="E15" s="4"/>
      <c r="F15" s="4" t="s">
        <v>11</v>
      </c>
    </row>
    <row r="16" spans="1:6" ht="17.25" customHeight="1">
      <c r="A16" s="5" t="s">
        <v>12</v>
      </c>
      <c r="B16" s="5" t="s">
        <v>13</v>
      </c>
      <c r="C16" s="6" t="s">
        <v>14</v>
      </c>
      <c r="D16" s="5" t="s">
        <v>15</v>
      </c>
      <c r="E16" s="5" t="s">
        <v>16</v>
      </c>
      <c r="F16" s="5" t="s">
        <v>17</v>
      </c>
    </row>
    <row r="17" spans="1:6" ht="36">
      <c r="A17" s="7" t="s">
        <v>18</v>
      </c>
      <c r="B17" s="8"/>
      <c r="C17" s="8"/>
      <c r="D17" s="9"/>
      <c r="E17" s="9"/>
      <c r="F17" s="10">
        <f>SUM(B97)</f>
        <v>22008.243309999998</v>
      </c>
    </row>
    <row r="18" spans="1:6" ht="15.75">
      <c r="A18" s="11" t="s">
        <v>19</v>
      </c>
      <c r="B18" s="12" t="s">
        <v>20</v>
      </c>
      <c r="C18" s="13"/>
      <c r="D18" s="14"/>
      <c r="E18" s="14"/>
      <c r="F18" s="15">
        <f>SUM(F27+F36+F44+F22)+F39</f>
        <v>4147.4</v>
      </c>
    </row>
    <row r="19" spans="1:6" s="20" customFormat="1" ht="31.5" customHeight="1" hidden="1">
      <c r="A19" s="16" t="s">
        <v>21</v>
      </c>
      <c r="B19" s="17" t="s">
        <v>20</v>
      </c>
      <c r="C19" s="17" t="s">
        <v>22</v>
      </c>
      <c r="D19" s="18"/>
      <c r="E19" s="18"/>
      <c r="F19" s="19">
        <f>SUM(F20)</f>
        <v>0</v>
      </c>
    </row>
    <row r="20" spans="1:6" s="25" customFormat="1" ht="49.5" customHeight="1" hidden="1">
      <c r="A20" s="21" t="s">
        <v>23</v>
      </c>
      <c r="B20" s="22" t="s">
        <v>20</v>
      </c>
      <c r="C20" s="22" t="s">
        <v>22</v>
      </c>
      <c r="D20" s="23" t="s">
        <v>24</v>
      </c>
      <c r="E20" s="23"/>
      <c r="F20" s="24">
        <f>F21</f>
        <v>0</v>
      </c>
    </row>
    <row r="21" spans="1:6" s="30" customFormat="1" ht="51.75" customHeight="1" hidden="1">
      <c r="A21" s="26" t="s">
        <v>25</v>
      </c>
      <c r="B21" s="27" t="s">
        <v>20</v>
      </c>
      <c r="C21" s="27" t="s">
        <v>22</v>
      </c>
      <c r="D21" s="28" t="s">
        <v>24</v>
      </c>
      <c r="E21" s="28" t="s">
        <v>26</v>
      </c>
      <c r="F21" s="29"/>
    </row>
    <row r="22" spans="1:6" s="20" customFormat="1" ht="39.75" customHeight="1">
      <c r="A22" s="16" t="s">
        <v>27</v>
      </c>
      <c r="B22" s="17" t="s">
        <v>20</v>
      </c>
      <c r="C22" s="17" t="s">
        <v>28</v>
      </c>
      <c r="D22" s="18"/>
      <c r="E22" s="18"/>
      <c r="F22" s="19">
        <f>SUM(F23)+F25</f>
        <v>17.4</v>
      </c>
    </row>
    <row r="23" spans="1:6" s="25" customFormat="1" ht="63.75">
      <c r="A23" s="31" t="s">
        <v>29</v>
      </c>
      <c r="B23" s="22" t="s">
        <v>20</v>
      </c>
      <c r="C23" s="22" t="s">
        <v>28</v>
      </c>
      <c r="D23" s="23" t="s">
        <v>30</v>
      </c>
      <c r="E23" s="23"/>
      <c r="F23" s="24">
        <f>F24</f>
        <v>1.8</v>
      </c>
    </row>
    <row r="24" spans="1:6" s="25" customFormat="1" ht="51.75" customHeight="1">
      <c r="A24" s="26" t="s">
        <v>25</v>
      </c>
      <c r="B24" s="27" t="s">
        <v>20</v>
      </c>
      <c r="C24" s="27" t="s">
        <v>28</v>
      </c>
      <c r="D24" s="28" t="s">
        <v>30</v>
      </c>
      <c r="E24" s="28" t="s">
        <v>26</v>
      </c>
      <c r="F24" s="29">
        <v>1.8</v>
      </c>
    </row>
    <row r="25" spans="1:6" s="25" customFormat="1" ht="68.25" customHeight="1">
      <c r="A25" s="31" t="s">
        <v>31</v>
      </c>
      <c r="B25" s="22" t="s">
        <v>20</v>
      </c>
      <c r="C25" s="22" t="s">
        <v>28</v>
      </c>
      <c r="D25" s="23" t="s">
        <v>32</v>
      </c>
      <c r="E25" s="23"/>
      <c r="F25" s="24">
        <f>F26</f>
        <v>15.6</v>
      </c>
    </row>
    <row r="26" spans="1:6" s="25" customFormat="1" ht="51" customHeight="1">
      <c r="A26" s="26" t="s">
        <v>25</v>
      </c>
      <c r="B26" s="27" t="s">
        <v>20</v>
      </c>
      <c r="C26" s="27" t="s">
        <v>28</v>
      </c>
      <c r="D26" s="28" t="s">
        <v>32</v>
      </c>
      <c r="E26" s="28" t="s">
        <v>26</v>
      </c>
      <c r="F26" s="29">
        <v>15.6</v>
      </c>
    </row>
    <row r="27" spans="1:6" ht="38.25">
      <c r="A27" s="16" t="s">
        <v>33</v>
      </c>
      <c r="B27" s="17" t="s">
        <v>20</v>
      </c>
      <c r="C27" s="17" t="s">
        <v>34</v>
      </c>
      <c r="D27" s="18"/>
      <c r="E27" s="18"/>
      <c r="F27" s="19">
        <f>F28+F32+F34</f>
        <v>3647.4999999999995</v>
      </c>
    </row>
    <row r="28" spans="1:6" ht="89.25">
      <c r="A28" s="31" t="s">
        <v>35</v>
      </c>
      <c r="B28" s="22" t="s">
        <v>20</v>
      </c>
      <c r="C28" s="22" t="s">
        <v>34</v>
      </c>
      <c r="D28" s="23" t="s">
        <v>36</v>
      </c>
      <c r="E28" s="23"/>
      <c r="F28" s="24">
        <f>F29+F30+F31</f>
        <v>3134.6989999999996</v>
      </c>
    </row>
    <row r="29" spans="1:6" s="30" customFormat="1" ht="51">
      <c r="A29" s="26" t="s">
        <v>25</v>
      </c>
      <c r="B29" s="27" t="s">
        <v>20</v>
      </c>
      <c r="C29" s="27" t="s">
        <v>34</v>
      </c>
      <c r="D29" s="28" t="s">
        <v>36</v>
      </c>
      <c r="E29" s="28" t="s">
        <v>26</v>
      </c>
      <c r="F29" s="29">
        <v>2060.999</v>
      </c>
    </row>
    <row r="30" spans="1:6" s="30" customFormat="1" ht="25.5">
      <c r="A30" s="26" t="s">
        <v>37</v>
      </c>
      <c r="B30" s="27" t="s">
        <v>20</v>
      </c>
      <c r="C30" s="27" t="s">
        <v>34</v>
      </c>
      <c r="D30" s="28" t="s">
        <v>36</v>
      </c>
      <c r="E30" s="28" t="s">
        <v>38</v>
      </c>
      <c r="F30" s="29">
        <v>927.1</v>
      </c>
    </row>
    <row r="31" spans="1:6" s="30" customFormat="1" ht="12.75">
      <c r="A31" s="32" t="s">
        <v>39</v>
      </c>
      <c r="B31" s="27" t="s">
        <v>20</v>
      </c>
      <c r="C31" s="27" t="s">
        <v>34</v>
      </c>
      <c r="D31" s="28" t="s">
        <v>36</v>
      </c>
      <c r="E31" s="28" t="s">
        <v>40</v>
      </c>
      <c r="F31" s="29">
        <v>146.6</v>
      </c>
    </row>
    <row r="32" spans="1:6" ht="64.5" customHeight="1">
      <c r="A32" s="31" t="s">
        <v>41</v>
      </c>
      <c r="B32" s="22" t="s">
        <v>20</v>
      </c>
      <c r="C32" s="22" t="s">
        <v>34</v>
      </c>
      <c r="D32" s="23" t="s">
        <v>42</v>
      </c>
      <c r="E32" s="23"/>
      <c r="F32" s="24">
        <f>F33</f>
        <v>512.801</v>
      </c>
    </row>
    <row r="33" spans="1:6" ht="24.75" customHeight="1">
      <c r="A33" s="26" t="s">
        <v>25</v>
      </c>
      <c r="B33" s="27" t="s">
        <v>20</v>
      </c>
      <c r="C33" s="27" t="s">
        <v>34</v>
      </c>
      <c r="D33" s="28" t="s">
        <v>42</v>
      </c>
      <c r="E33" s="28" t="s">
        <v>26</v>
      </c>
      <c r="F33" s="29">
        <v>512.801</v>
      </c>
    </row>
    <row r="34" spans="1:6" s="25" customFormat="1" ht="51" hidden="1">
      <c r="A34" s="31" t="s">
        <v>43</v>
      </c>
      <c r="B34" s="22" t="s">
        <v>20</v>
      </c>
      <c r="C34" s="22" t="s">
        <v>34</v>
      </c>
      <c r="D34" s="23" t="s">
        <v>44</v>
      </c>
      <c r="E34" s="23"/>
      <c r="F34" s="24">
        <f>F35</f>
        <v>0</v>
      </c>
    </row>
    <row r="35" spans="1:6" s="30" customFormat="1" ht="12.75" hidden="1">
      <c r="A35" s="32" t="s">
        <v>45</v>
      </c>
      <c r="B35" s="27" t="s">
        <v>20</v>
      </c>
      <c r="C35" s="27" t="s">
        <v>34</v>
      </c>
      <c r="D35" s="28" t="s">
        <v>44</v>
      </c>
      <c r="E35" s="28" t="s">
        <v>46</v>
      </c>
      <c r="F35" s="29"/>
    </row>
    <row r="36" spans="1:6" ht="26.25" customHeight="1">
      <c r="A36" s="33" t="s">
        <v>47</v>
      </c>
      <c r="B36" s="17" t="s">
        <v>20</v>
      </c>
      <c r="C36" s="17" t="s">
        <v>48</v>
      </c>
      <c r="D36" s="18"/>
      <c r="E36" s="18"/>
      <c r="F36" s="19">
        <f>F37</f>
        <v>132.5</v>
      </c>
    </row>
    <row r="37" spans="1:6" ht="51">
      <c r="A37" s="34" t="s">
        <v>49</v>
      </c>
      <c r="B37" s="22" t="s">
        <v>20</v>
      </c>
      <c r="C37" s="22" t="s">
        <v>48</v>
      </c>
      <c r="D37" s="23" t="s">
        <v>50</v>
      </c>
      <c r="E37" s="23"/>
      <c r="F37" s="24">
        <f>F38</f>
        <v>132.5</v>
      </c>
    </row>
    <row r="38" spans="1:6" s="30" customFormat="1" ht="15" customHeight="1">
      <c r="A38" s="32" t="s">
        <v>51</v>
      </c>
      <c r="B38" s="27" t="s">
        <v>20</v>
      </c>
      <c r="C38" s="27" t="s">
        <v>48</v>
      </c>
      <c r="D38" s="28" t="s">
        <v>52</v>
      </c>
      <c r="E38" s="28" t="s">
        <v>53</v>
      </c>
      <c r="F38" s="29">
        <v>132.5</v>
      </c>
    </row>
    <row r="39" spans="1:6" s="30" customFormat="1" ht="12.75">
      <c r="A39" s="33" t="s">
        <v>54</v>
      </c>
      <c r="B39" s="17" t="s">
        <v>20</v>
      </c>
      <c r="C39" s="17" t="s">
        <v>55</v>
      </c>
      <c r="D39" s="18"/>
      <c r="E39" s="18"/>
      <c r="F39" s="19">
        <f>F40+F42</f>
        <v>250</v>
      </c>
    </row>
    <row r="40" spans="1:6" s="30" customFormat="1" ht="39" customHeight="1">
      <c r="A40" s="31" t="s">
        <v>43</v>
      </c>
      <c r="B40" s="22" t="s">
        <v>20</v>
      </c>
      <c r="C40" s="22" t="s">
        <v>55</v>
      </c>
      <c r="D40" s="23" t="s">
        <v>44</v>
      </c>
      <c r="E40" s="23"/>
      <c r="F40" s="24">
        <f>F41</f>
        <v>250</v>
      </c>
    </row>
    <row r="41" spans="1:6" s="30" customFormat="1" ht="12.75">
      <c r="A41" s="32" t="s">
        <v>39</v>
      </c>
      <c r="B41" s="27" t="s">
        <v>20</v>
      </c>
      <c r="C41" s="27" t="s">
        <v>55</v>
      </c>
      <c r="D41" s="28" t="s">
        <v>44</v>
      </c>
      <c r="E41" s="28" t="s">
        <v>40</v>
      </c>
      <c r="F41" s="29">
        <v>250</v>
      </c>
    </row>
    <row r="42" spans="1:6" s="30" customFormat="1" ht="51" hidden="1">
      <c r="A42" s="34" t="s">
        <v>56</v>
      </c>
      <c r="B42" s="22" t="s">
        <v>20</v>
      </c>
      <c r="C42" s="22" t="s">
        <v>57</v>
      </c>
      <c r="D42" s="23" t="s">
        <v>58</v>
      </c>
      <c r="E42" s="23"/>
      <c r="F42" s="24">
        <f>F43</f>
        <v>0</v>
      </c>
    </row>
    <row r="43" spans="1:6" s="30" customFormat="1" ht="25.5" hidden="1">
      <c r="A43" s="26" t="s">
        <v>37</v>
      </c>
      <c r="B43" s="27" t="s">
        <v>20</v>
      </c>
      <c r="C43" s="27" t="s">
        <v>57</v>
      </c>
      <c r="D43" s="28" t="s">
        <v>59</v>
      </c>
      <c r="E43" s="28" t="s">
        <v>38</v>
      </c>
      <c r="F43" s="29"/>
    </row>
    <row r="44" spans="1:7" s="35" customFormat="1" ht="12.75">
      <c r="A44" s="16" t="s">
        <v>60</v>
      </c>
      <c r="B44" s="17" t="s">
        <v>20</v>
      </c>
      <c r="C44" s="17" t="s">
        <v>61</v>
      </c>
      <c r="D44" s="18"/>
      <c r="E44" s="18"/>
      <c r="F44" s="19">
        <f>F45</f>
        <v>100</v>
      </c>
      <c r="G44"/>
    </row>
    <row r="45" spans="1:7" s="41" customFormat="1" ht="78.75" customHeight="1">
      <c r="A45" s="36" t="s">
        <v>62</v>
      </c>
      <c r="B45" s="37" t="s">
        <v>20</v>
      </c>
      <c r="C45" s="37" t="s">
        <v>61</v>
      </c>
      <c r="D45" s="38" t="s">
        <v>63</v>
      </c>
      <c r="E45" s="38"/>
      <c r="F45" s="39">
        <f>F46</f>
        <v>100</v>
      </c>
      <c r="G45" s="40"/>
    </row>
    <row r="46" spans="1:7" s="44" customFormat="1" ht="25.5">
      <c r="A46" s="26" t="s">
        <v>37</v>
      </c>
      <c r="B46" s="27" t="s">
        <v>20</v>
      </c>
      <c r="C46" s="27" t="s">
        <v>61</v>
      </c>
      <c r="D46" s="28" t="s">
        <v>63</v>
      </c>
      <c r="E46" s="28" t="s">
        <v>38</v>
      </c>
      <c r="F46" s="42">
        <v>100</v>
      </c>
      <c r="G46" s="43"/>
    </row>
    <row r="47" spans="1:6" ht="15.75">
      <c r="A47" s="45" t="s">
        <v>64</v>
      </c>
      <c r="B47" s="12" t="s">
        <v>22</v>
      </c>
      <c r="C47" s="13"/>
      <c r="D47" s="46"/>
      <c r="E47" s="46"/>
      <c r="F47" s="47">
        <f>SUM(F48)</f>
        <v>143.25</v>
      </c>
    </row>
    <row r="48" spans="1:6" ht="12.75">
      <c r="A48" s="16" t="s">
        <v>65</v>
      </c>
      <c r="B48" s="17" t="s">
        <v>22</v>
      </c>
      <c r="C48" s="17" t="s">
        <v>28</v>
      </c>
      <c r="D48" s="18"/>
      <c r="E48" s="18"/>
      <c r="F48" s="19">
        <f>SUM(F49)</f>
        <v>143.25</v>
      </c>
    </row>
    <row r="49" spans="1:6" ht="78" customHeight="1">
      <c r="A49" s="48" t="s">
        <v>66</v>
      </c>
      <c r="B49" s="22" t="s">
        <v>22</v>
      </c>
      <c r="C49" s="22" t="s">
        <v>28</v>
      </c>
      <c r="D49" s="23" t="s">
        <v>67</v>
      </c>
      <c r="E49" s="23"/>
      <c r="F49" s="49">
        <f>F50+F51</f>
        <v>143.25</v>
      </c>
    </row>
    <row r="50" spans="1:6" ht="51">
      <c r="A50" s="26" t="s">
        <v>25</v>
      </c>
      <c r="B50" s="27" t="s">
        <v>22</v>
      </c>
      <c r="C50" s="27" t="s">
        <v>28</v>
      </c>
      <c r="D50" s="28" t="s">
        <v>67</v>
      </c>
      <c r="E50" s="28" t="s">
        <v>26</v>
      </c>
      <c r="F50" s="42">
        <v>130.8</v>
      </c>
    </row>
    <row r="51" spans="1:6" s="30" customFormat="1" ht="25.5">
      <c r="A51" s="26" t="s">
        <v>37</v>
      </c>
      <c r="B51" s="27" t="s">
        <v>22</v>
      </c>
      <c r="C51" s="27" t="s">
        <v>28</v>
      </c>
      <c r="D51" s="28" t="s">
        <v>67</v>
      </c>
      <c r="E51" s="28" t="s">
        <v>38</v>
      </c>
      <c r="F51" s="42">
        <v>12.45</v>
      </c>
    </row>
    <row r="52" spans="1:6" ht="31.5">
      <c r="A52" s="45" t="s">
        <v>68</v>
      </c>
      <c r="B52" s="12" t="s">
        <v>28</v>
      </c>
      <c r="C52" s="13"/>
      <c r="D52" s="46"/>
      <c r="E52" s="46"/>
      <c r="F52" s="15">
        <f>SUM(F53)</f>
        <v>195</v>
      </c>
    </row>
    <row r="53" spans="1:6" ht="12.75">
      <c r="A53" s="33" t="s">
        <v>69</v>
      </c>
      <c r="B53" s="17" t="s">
        <v>28</v>
      </c>
      <c r="C53" s="18" t="s">
        <v>70</v>
      </c>
      <c r="D53" s="18"/>
      <c r="E53" s="18"/>
      <c r="F53" s="19">
        <f>F54</f>
        <v>195</v>
      </c>
    </row>
    <row r="54" spans="1:6" ht="56.25" customHeight="1">
      <c r="A54" s="31" t="s">
        <v>71</v>
      </c>
      <c r="B54" s="22" t="s">
        <v>28</v>
      </c>
      <c r="C54" s="23" t="s">
        <v>70</v>
      </c>
      <c r="D54" s="23" t="s">
        <v>72</v>
      </c>
      <c r="E54" s="23"/>
      <c r="F54" s="49">
        <f>F55</f>
        <v>195</v>
      </c>
    </row>
    <row r="55" spans="1:6" s="30" customFormat="1" ht="26.25" customHeight="1">
      <c r="A55" s="26" t="s">
        <v>37</v>
      </c>
      <c r="B55" s="27" t="s">
        <v>28</v>
      </c>
      <c r="C55" s="28" t="s">
        <v>70</v>
      </c>
      <c r="D55" s="28" t="s">
        <v>72</v>
      </c>
      <c r="E55" s="28" t="s">
        <v>38</v>
      </c>
      <c r="F55" s="42">
        <f>95+100</f>
        <v>195</v>
      </c>
    </row>
    <row r="56" spans="1:6" ht="15.75">
      <c r="A56" s="50" t="s">
        <v>73</v>
      </c>
      <c r="B56" s="12" t="s">
        <v>34</v>
      </c>
      <c r="C56" s="14"/>
      <c r="D56" s="14"/>
      <c r="E56" s="14"/>
      <c r="F56" s="15">
        <f>F57+F62</f>
        <v>4008.99331</v>
      </c>
    </row>
    <row r="57" spans="1:6" s="51" customFormat="1" ht="12.75">
      <c r="A57" s="33" t="s">
        <v>74</v>
      </c>
      <c r="B57" s="17" t="s">
        <v>34</v>
      </c>
      <c r="C57" s="18" t="s">
        <v>75</v>
      </c>
      <c r="D57" s="18"/>
      <c r="E57" s="18"/>
      <c r="F57" s="19">
        <f>F58+F60</f>
        <v>3508.99331</v>
      </c>
    </row>
    <row r="58" spans="1:6" s="25" customFormat="1" ht="51">
      <c r="A58" s="34" t="s">
        <v>76</v>
      </c>
      <c r="B58" s="22" t="s">
        <v>34</v>
      </c>
      <c r="C58" s="23" t="s">
        <v>75</v>
      </c>
      <c r="D58" s="52" t="s">
        <v>77</v>
      </c>
      <c r="E58" s="23"/>
      <c r="F58" s="49">
        <f>F59</f>
        <v>3195</v>
      </c>
    </row>
    <row r="59" spans="1:6" s="30" customFormat="1" ht="12.75">
      <c r="A59" s="32" t="s">
        <v>51</v>
      </c>
      <c r="B59" s="27" t="s">
        <v>34</v>
      </c>
      <c r="C59" s="28" t="s">
        <v>75</v>
      </c>
      <c r="D59" s="53" t="s">
        <v>77</v>
      </c>
      <c r="E59" s="28" t="s">
        <v>53</v>
      </c>
      <c r="F59" s="42">
        <v>3195</v>
      </c>
    </row>
    <row r="60" spans="1:6" s="30" customFormat="1" ht="63.75">
      <c r="A60" s="34" t="s">
        <v>78</v>
      </c>
      <c r="B60" s="22" t="s">
        <v>34</v>
      </c>
      <c r="C60" s="23" t="s">
        <v>75</v>
      </c>
      <c r="D60" s="52" t="s">
        <v>79</v>
      </c>
      <c r="E60" s="23"/>
      <c r="F60" s="54">
        <f>F61</f>
        <v>313.99331</v>
      </c>
    </row>
    <row r="61" spans="1:6" s="30" customFormat="1" ht="12.75">
      <c r="A61" s="32" t="s">
        <v>51</v>
      </c>
      <c r="B61" s="27" t="s">
        <v>34</v>
      </c>
      <c r="C61" s="28" t="s">
        <v>75</v>
      </c>
      <c r="D61" s="53" t="s">
        <v>79</v>
      </c>
      <c r="E61" s="28" t="s">
        <v>53</v>
      </c>
      <c r="F61" s="55">
        <v>313.99331</v>
      </c>
    </row>
    <row r="62" spans="1:6" s="51" customFormat="1" ht="12.75">
      <c r="A62" s="56" t="s">
        <v>80</v>
      </c>
      <c r="B62" s="17" t="s">
        <v>34</v>
      </c>
      <c r="C62" s="18" t="s">
        <v>81</v>
      </c>
      <c r="D62" s="18"/>
      <c r="E62" s="18"/>
      <c r="F62" s="19">
        <f>F63</f>
        <v>500</v>
      </c>
    </row>
    <row r="63" spans="1:6" s="25" customFormat="1" ht="63.75">
      <c r="A63" s="34" t="s">
        <v>82</v>
      </c>
      <c r="B63" s="22" t="s">
        <v>34</v>
      </c>
      <c r="C63" s="23" t="s">
        <v>81</v>
      </c>
      <c r="D63" s="23" t="s">
        <v>83</v>
      </c>
      <c r="E63" s="23"/>
      <c r="F63" s="49">
        <f>F64</f>
        <v>500</v>
      </c>
    </row>
    <row r="64" spans="1:6" s="30" customFormat="1" ht="12.75">
      <c r="A64" s="32" t="s">
        <v>51</v>
      </c>
      <c r="B64" s="27" t="s">
        <v>34</v>
      </c>
      <c r="C64" s="28" t="s">
        <v>81</v>
      </c>
      <c r="D64" s="28" t="s">
        <v>83</v>
      </c>
      <c r="E64" s="28" t="s">
        <v>53</v>
      </c>
      <c r="F64" s="42">
        <v>500</v>
      </c>
    </row>
    <row r="65" spans="1:6" ht="15.75">
      <c r="A65" s="45" t="s">
        <v>84</v>
      </c>
      <c r="B65" s="12" t="s">
        <v>85</v>
      </c>
      <c r="C65" s="13"/>
      <c r="D65" s="14"/>
      <c r="E65" s="14"/>
      <c r="F65" s="15">
        <f>SUM(F76+F66+F69)</f>
        <v>12212.9</v>
      </c>
    </row>
    <row r="66" spans="1:6" ht="13.5" customHeight="1" hidden="1">
      <c r="A66" s="33" t="s">
        <v>86</v>
      </c>
      <c r="B66" s="17" t="s">
        <v>85</v>
      </c>
      <c r="C66" s="17" t="s">
        <v>20</v>
      </c>
      <c r="D66" s="18"/>
      <c r="E66" s="18"/>
      <c r="F66" s="19">
        <f>F67</f>
        <v>0</v>
      </c>
    </row>
    <row r="67" spans="1:6" ht="67.5" customHeight="1" hidden="1">
      <c r="A67" s="34" t="s">
        <v>87</v>
      </c>
      <c r="B67" s="22" t="s">
        <v>85</v>
      </c>
      <c r="C67" s="22" t="s">
        <v>20</v>
      </c>
      <c r="D67" s="23" t="s">
        <v>88</v>
      </c>
      <c r="E67" s="23"/>
      <c r="F67" s="49">
        <f>F68</f>
        <v>0</v>
      </c>
    </row>
    <row r="68" spans="1:6" ht="13.5" customHeight="1" hidden="1">
      <c r="A68" s="32" t="s">
        <v>39</v>
      </c>
      <c r="B68" s="27" t="s">
        <v>85</v>
      </c>
      <c r="C68" s="27" t="s">
        <v>20</v>
      </c>
      <c r="D68" s="28" t="s">
        <v>88</v>
      </c>
      <c r="E68" s="28" t="s">
        <v>40</v>
      </c>
      <c r="F68" s="42"/>
    </row>
    <row r="69" spans="1:6" ht="13.5" customHeight="1">
      <c r="A69" s="33" t="s">
        <v>89</v>
      </c>
      <c r="B69" s="17" t="s">
        <v>85</v>
      </c>
      <c r="C69" s="17" t="s">
        <v>22</v>
      </c>
      <c r="D69" s="18"/>
      <c r="E69" s="18"/>
      <c r="F69" s="19">
        <f>F70+F72+F74</f>
        <v>4459</v>
      </c>
    </row>
    <row r="70" spans="1:6" ht="51">
      <c r="A70" s="34" t="s">
        <v>90</v>
      </c>
      <c r="B70" s="22" t="s">
        <v>85</v>
      </c>
      <c r="C70" s="22" t="s">
        <v>22</v>
      </c>
      <c r="D70" s="23" t="s">
        <v>91</v>
      </c>
      <c r="E70" s="23"/>
      <c r="F70" s="49">
        <f>F71</f>
        <v>321</v>
      </c>
    </row>
    <row r="71" spans="1:6" s="30" customFormat="1" ht="12.75">
      <c r="A71" s="32" t="s">
        <v>51</v>
      </c>
      <c r="B71" s="27" t="s">
        <v>85</v>
      </c>
      <c r="C71" s="27" t="s">
        <v>22</v>
      </c>
      <c r="D71" s="28" t="s">
        <v>91</v>
      </c>
      <c r="E71" s="28" t="s">
        <v>53</v>
      </c>
      <c r="F71" s="42">
        <v>321</v>
      </c>
    </row>
    <row r="72" spans="1:6" s="30" customFormat="1" ht="51">
      <c r="A72" s="34" t="s">
        <v>92</v>
      </c>
      <c r="B72" s="22" t="s">
        <v>85</v>
      </c>
      <c r="C72" s="22" t="s">
        <v>22</v>
      </c>
      <c r="D72" s="23" t="s">
        <v>93</v>
      </c>
      <c r="E72" s="23"/>
      <c r="F72" s="49">
        <f>F73</f>
        <v>2838</v>
      </c>
    </row>
    <row r="73" spans="1:6" s="30" customFormat="1" ht="12.75">
      <c r="A73" s="32" t="s">
        <v>51</v>
      </c>
      <c r="B73" s="27" t="s">
        <v>85</v>
      </c>
      <c r="C73" s="27" t="s">
        <v>22</v>
      </c>
      <c r="D73" s="28" t="s">
        <v>93</v>
      </c>
      <c r="E73" s="28" t="s">
        <v>53</v>
      </c>
      <c r="F73" s="42">
        <f>3700-362-500</f>
        <v>2838</v>
      </c>
    </row>
    <row r="74" spans="1:6" s="30" customFormat="1" ht="51">
      <c r="A74" s="34" t="s">
        <v>94</v>
      </c>
      <c r="B74" s="22" t="s">
        <v>85</v>
      </c>
      <c r="C74" s="22" t="s">
        <v>22</v>
      </c>
      <c r="D74" s="23" t="s">
        <v>95</v>
      </c>
      <c r="E74" s="23"/>
      <c r="F74" s="49">
        <f>F75</f>
        <v>1300</v>
      </c>
    </row>
    <row r="75" spans="1:6" s="30" customFormat="1" ht="12.75">
      <c r="A75" s="32" t="s">
        <v>51</v>
      </c>
      <c r="B75" s="27" t="s">
        <v>85</v>
      </c>
      <c r="C75" s="27" t="s">
        <v>22</v>
      </c>
      <c r="D75" s="28" t="s">
        <v>95</v>
      </c>
      <c r="E75" s="28" t="s">
        <v>53</v>
      </c>
      <c r="F75" s="42">
        <f>800+500</f>
        <v>1300</v>
      </c>
    </row>
    <row r="76" spans="1:6" ht="12.75">
      <c r="A76" s="33" t="s">
        <v>96</v>
      </c>
      <c r="B76" s="17" t="s">
        <v>85</v>
      </c>
      <c r="C76" s="17" t="s">
        <v>28</v>
      </c>
      <c r="D76" s="18"/>
      <c r="E76" s="18"/>
      <c r="F76" s="19">
        <f>SUM(F79+F81+F83+F85)+F87+F77</f>
        <v>7753.9</v>
      </c>
    </row>
    <row r="77" spans="1:6" s="35" customFormat="1" ht="89.25" hidden="1">
      <c r="A77" s="57" t="s">
        <v>97</v>
      </c>
      <c r="B77" s="58" t="s">
        <v>85</v>
      </c>
      <c r="C77" s="58" t="s">
        <v>28</v>
      </c>
      <c r="D77" s="52" t="s">
        <v>98</v>
      </c>
      <c r="E77" s="52"/>
      <c r="F77" s="49">
        <f>F78</f>
        <v>0</v>
      </c>
    </row>
    <row r="78" spans="1:6" s="35" customFormat="1" ht="25.5" hidden="1">
      <c r="A78" s="59" t="s">
        <v>37</v>
      </c>
      <c r="B78" s="60" t="s">
        <v>85</v>
      </c>
      <c r="C78" s="60" t="s">
        <v>28</v>
      </c>
      <c r="D78" s="53" t="s">
        <v>98</v>
      </c>
      <c r="E78" s="53" t="s">
        <v>38</v>
      </c>
      <c r="F78" s="42"/>
    </row>
    <row r="79" spans="1:6" ht="56.25" customHeight="1">
      <c r="A79" s="61" t="s">
        <v>99</v>
      </c>
      <c r="B79" s="22" t="s">
        <v>85</v>
      </c>
      <c r="C79" s="22" t="s">
        <v>28</v>
      </c>
      <c r="D79" s="23" t="s">
        <v>100</v>
      </c>
      <c r="E79" s="23"/>
      <c r="F79" s="49">
        <f>F80</f>
        <v>2765</v>
      </c>
    </row>
    <row r="80" spans="1:6" ht="25.5">
      <c r="A80" s="26" t="s">
        <v>37</v>
      </c>
      <c r="B80" s="27" t="s">
        <v>85</v>
      </c>
      <c r="C80" s="27" t="s">
        <v>28</v>
      </c>
      <c r="D80" s="28" t="s">
        <v>100</v>
      </c>
      <c r="E80" s="28" t="s">
        <v>38</v>
      </c>
      <c r="F80" s="42">
        <v>2765</v>
      </c>
    </row>
    <row r="81" spans="1:6" ht="51">
      <c r="A81" s="61" t="s">
        <v>101</v>
      </c>
      <c r="B81" s="22" t="s">
        <v>85</v>
      </c>
      <c r="C81" s="22" t="s">
        <v>28</v>
      </c>
      <c r="D81" s="23" t="s">
        <v>102</v>
      </c>
      <c r="E81" s="23"/>
      <c r="F81" s="49">
        <f>F82</f>
        <v>792</v>
      </c>
    </row>
    <row r="82" spans="1:6" s="30" customFormat="1" ht="25.5">
      <c r="A82" s="26" t="s">
        <v>37</v>
      </c>
      <c r="B82" s="27" t="s">
        <v>85</v>
      </c>
      <c r="C82" s="27" t="s">
        <v>28</v>
      </c>
      <c r="D82" s="28" t="s">
        <v>102</v>
      </c>
      <c r="E82" s="28" t="s">
        <v>38</v>
      </c>
      <c r="F82" s="42">
        <f>552+240</f>
        <v>792</v>
      </c>
    </row>
    <row r="83" spans="1:6" ht="63.75">
      <c r="A83" s="61" t="s">
        <v>103</v>
      </c>
      <c r="B83" s="22" t="s">
        <v>85</v>
      </c>
      <c r="C83" s="22" t="s">
        <v>28</v>
      </c>
      <c r="D83" s="23" t="s">
        <v>104</v>
      </c>
      <c r="E83" s="23"/>
      <c r="F83" s="49">
        <f>F84</f>
        <v>317</v>
      </c>
    </row>
    <row r="84" spans="1:6" s="30" customFormat="1" ht="25.5">
      <c r="A84" s="26" t="s">
        <v>37</v>
      </c>
      <c r="B84" s="27" t="s">
        <v>85</v>
      </c>
      <c r="C84" s="27" t="s">
        <v>28</v>
      </c>
      <c r="D84" s="28" t="s">
        <v>104</v>
      </c>
      <c r="E84" s="28" t="s">
        <v>38</v>
      </c>
      <c r="F84" s="42">
        <f>222+60+35</f>
        <v>317</v>
      </c>
    </row>
    <row r="85" spans="1:6" ht="63.75">
      <c r="A85" s="21" t="s">
        <v>105</v>
      </c>
      <c r="B85" s="22" t="s">
        <v>85</v>
      </c>
      <c r="C85" s="22" t="s">
        <v>28</v>
      </c>
      <c r="D85" s="23" t="s">
        <v>106</v>
      </c>
      <c r="E85" s="23"/>
      <c r="F85" s="49">
        <f>F86</f>
        <v>3879.8999999999996</v>
      </c>
    </row>
    <row r="86" spans="1:6" ht="25.5">
      <c r="A86" s="26" t="s">
        <v>37</v>
      </c>
      <c r="B86" s="27" t="s">
        <v>85</v>
      </c>
      <c r="C86" s="27" t="s">
        <v>28</v>
      </c>
      <c r="D86" s="28" t="s">
        <v>106</v>
      </c>
      <c r="E86" s="28" t="s">
        <v>38</v>
      </c>
      <c r="F86" s="42">
        <f>4179.9-300</f>
        <v>3879.8999999999996</v>
      </c>
    </row>
    <row r="87" spans="1:6" s="25" customFormat="1" ht="51" hidden="1">
      <c r="A87" s="62" t="s">
        <v>107</v>
      </c>
      <c r="B87" s="22" t="s">
        <v>85</v>
      </c>
      <c r="C87" s="22" t="s">
        <v>28</v>
      </c>
      <c r="D87" s="23" t="s">
        <v>108</v>
      </c>
      <c r="E87" s="23"/>
      <c r="F87" s="49">
        <f>F88</f>
        <v>0</v>
      </c>
    </row>
    <row r="88" spans="1:6" s="30" customFormat="1" ht="25.5" hidden="1">
      <c r="A88" s="26" t="s">
        <v>37</v>
      </c>
      <c r="B88" s="27" t="s">
        <v>85</v>
      </c>
      <c r="C88" s="27" t="s">
        <v>28</v>
      </c>
      <c r="D88" s="28" t="s">
        <v>108</v>
      </c>
      <c r="E88" s="28" t="s">
        <v>38</v>
      </c>
      <c r="F88" s="42"/>
    </row>
    <row r="89" spans="1:6" s="63" customFormat="1" ht="15.75">
      <c r="A89" s="50" t="s">
        <v>109</v>
      </c>
      <c r="B89" s="12" t="s">
        <v>110</v>
      </c>
      <c r="C89" s="12"/>
      <c r="D89" s="14"/>
      <c r="E89" s="14"/>
      <c r="F89" s="15">
        <f>F90</f>
        <v>1112</v>
      </c>
    </row>
    <row r="90" spans="1:6" s="51" customFormat="1" ht="12.75">
      <c r="A90" s="64" t="s">
        <v>111</v>
      </c>
      <c r="B90" s="17" t="s">
        <v>110</v>
      </c>
      <c r="C90" s="17" t="s">
        <v>20</v>
      </c>
      <c r="D90" s="18"/>
      <c r="E90" s="18"/>
      <c r="F90" s="19">
        <f>F91</f>
        <v>1112</v>
      </c>
    </row>
    <row r="91" spans="1:6" s="25" customFormat="1" ht="51">
      <c r="A91" s="34" t="s">
        <v>112</v>
      </c>
      <c r="B91" s="22" t="s">
        <v>110</v>
      </c>
      <c r="C91" s="22" t="s">
        <v>20</v>
      </c>
      <c r="D91" s="23" t="s">
        <v>113</v>
      </c>
      <c r="E91" s="23"/>
      <c r="F91" s="49">
        <f>F92</f>
        <v>1112</v>
      </c>
    </row>
    <row r="92" spans="1:6" s="30" customFormat="1" ht="12.75">
      <c r="A92" s="32" t="s">
        <v>51</v>
      </c>
      <c r="B92" s="27" t="s">
        <v>110</v>
      </c>
      <c r="C92" s="27" t="s">
        <v>20</v>
      </c>
      <c r="D92" s="28" t="s">
        <v>113</v>
      </c>
      <c r="E92" s="28" t="s">
        <v>53</v>
      </c>
      <c r="F92" s="42">
        <f>750+362</f>
        <v>1112</v>
      </c>
    </row>
    <row r="93" spans="1:6" ht="15.75">
      <c r="A93" s="45" t="s">
        <v>114</v>
      </c>
      <c r="B93" s="12" t="s">
        <v>70</v>
      </c>
      <c r="C93" s="12"/>
      <c r="D93" s="14"/>
      <c r="E93" s="14"/>
      <c r="F93" s="15">
        <f>SUM(F95)</f>
        <v>188.7</v>
      </c>
    </row>
    <row r="94" spans="1:6" ht="12.75">
      <c r="A94" s="33" t="s">
        <v>115</v>
      </c>
      <c r="B94" s="17" t="s">
        <v>70</v>
      </c>
      <c r="C94" s="17" t="s">
        <v>20</v>
      </c>
      <c r="D94" s="18"/>
      <c r="E94" s="18"/>
      <c r="F94" s="19">
        <f>SUM(F95)</f>
        <v>188.7</v>
      </c>
    </row>
    <row r="95" spans="1:6" s="25" customFormat="1" ht="76.5">
      <c r="A95" s="21" t="s">
        <v>116</v>
      </c>
      <c r="B95" s="22" t="s">
        <v>70</v>
      </c>
      <c r="C95" s="22" t="s">
        <v>20</v>
      </c>
      <c r="D95" s="23" t="s">
        <v>117</v>
      </c>
      <c r="E95" s="23"/>
      <c r="F95" s="49">
        <f>F96</f>
        <v>188.7</v>
      </c>
    </row>
    <row r="96" spans="1:6" s="30" customFormat="1" ht="12.75">
      <c r="A96" s="32" t="s">
        <v>45</v>
      </c>
      <c r="B96" s="27" t="s">
        <v>70</v>
      </c>
      <c r="C96" s="27" t="s">
        <v>20</v>
      </c>
      <c r="D96" s="28" t="s">
        <v>117</v>
      </c>
      <c r="E96" s="28" t="s">
        <v>46</v>
      </c>
      <c r="F96" s="42">
        <v>188.7</v>
      </c>
    </row>
    <row r="97" spans="1:6" ht="15.75">
      <c r="A97" s="65" t="s">
        <v>118</v>
      </c>
      <c r="B97" s="70">
        <f>SUM(F18+F47+F52+F65+F93+F56+F89)</f>
        <v>22008.243309999998</v>
      </c>
      <c r="C97" s="70"/>
      <c r="D97" s="70"/>
      <c r="E97" s="70"/>
      <c r="F97" s="70"/>
    </row>
  </sheetData>
  <sheetProtection selectLockedCells="1" selectUnlockedCells="1"/>
  <mergeCells count="13">
    <mergeCell ref="B97:F97"/>
    <mergeCell ref="A7:F7"/>
    <mergeCell ref="A8:F8"/>
    <mergeCell ref="B9:F9"/>
    <mergeCell ref="A11:F11"/>
    <mergeCell ref="A12:F12"/>
    <mergeCell ref="A13:F13"/>
    <mergeCell ref="A1:F1"/>
    <mergeCell ref="A2:F2"/>
    <mergeCell ref="A3:F3"/>
    <mergeCell ref="A4:F4"/>
    <mergeCell ref="A5:F5"/>
    <mergeCell ref="A6:F6"/>
  </mergeCells>
  <printOptions/>
  <pageMargins left="1.1298611111111112" right="0.2701388888888889" top="0.3597222222222222" bottom="0.25" header="0.5118055555555555" footer="0.5118055555555555"/>
  <pageSetup fitToHeight="2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2017-07-11T06:56:03Z</cp:lastPrinted>
  <dcterms:created xsi:type="dcterms:W3CDTF">2017-07-11T06:56:42Z</dcterms:created>
  <dcterms:modified xsi:type="dcterms:W3CDTF">2017-07-11T06:56:42Z</dcterms:modified>
  <cp:category/>
  <cp:version/>
  <cp:contentType/>
  <cp:contentStatus/>
</cp:coreProperties>
</file>