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05" activeTab="1"/>
  </bookViews>
  <sheets>
    <sheet name="2013" sheetId="1" r:id="rId1"/>
    <sheet name="2014-2015" sheetId="2" r:id="rId2"/>
  </sheets>
  <definedNames/>
  <calcPr fullCalcOnLoad="1"/>
</workbook>
</file>

<file path=xl/sharedStrings.xml><?xml version="1.0" encoding="utf-8"?>
<sst xmlns="http://schemas.openxmlformats.org/spreadsheetml/2006/main" count="716" uniqueCount="124">
  <si>
    <t>тыс.руб.</t>
  </si>
  <si>
    <t xml:space="preserve">Рз </t>
  </si>
  <si>
    <t>ПЗ</t>
  </si>
  <si>
    <t>ЦСР</t>
  </si>
  <si>
    <t>ВР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</si>
  <si>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</si>
  <si>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</si>
  <si>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</si>
  <si>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</si>
  <si>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0020300</t>
  </si>
  <si>
    <t>Глава муниципального образования</t>
  </si>
  <si>
    <t>Выполнение функций органами местного самоуправления</t>
  </si>
  <si>
    <t>0700500</t>
  </si>
  <si>
    <t>03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</si>
  <si>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</si>
  <si>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</si>
  <si>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0020400</t>
  </si>
  <si>
    <t>Центральный аппарат</t>
  </si>
  <si>
    <t>0020800</t>
  </si>
  <si>
    <t>Глава местной администрации (исполнительно-распорядительного органа муниципального образования)</t>
  </si>
  <si>
    <t>05</t>
  </si>
  <si>
    <t>Резервные фонды</t>
  </si>
  <si>
    <t>Резервные фонды  местных администраций</t>
  </si>
  <si>
    <t>14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</si>
  <si>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</si>
  <si>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</si>
  <si>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</si>
  <si>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 (субвенция)</t>
  </si>
  <si>
    <t xml:space="preserve">НАЦИОНАЛЬНАЯ  БЕЗОПАСНОСТЬ  И  ПРАВООХРАНИТЕЛЬНАЯ  ДЕЯТЕЛЬНОСТЬ </t>
  </si>
  <si>
    <t>ЖИЛИЩНО-КОММУНАЛЬНОЕ ХОЗЯЙСТВО</t>
  </si>
  <si>
    <t>Благоустройство</t>
  </si>
  <si>
    <t>6000100</t>
  </si>
  <si>
    <t>Уличное освещение</t>
  </si>
  <si>
    <t>6000200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</si>
  <si>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</si>
  <si>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6000300</t>
  </si>
  <si>
    <t>Озеленение</t>
  </si>
  <si>
    <t>6000400</t>
  </si>
  <si>
    <t>Организация и содержание мест захоронений</t>
  </si>
  <si>
    <t>6000500</t>
  </si>
  <si>
    <t>Прочие мероприятия по благоустройству городских округов и поселений</t>
  </si>
  <si>
    <t>к решению Собрания депутатов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</si>
  <si>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</si>
  <si>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</si>
  <si>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</si>
  <si>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Сумма</t>
  </si>
  <si>
    <t xml:space="preserve">Наименование </t>
  </si>
  <si>
    <t>11</t>
  </si>
  <si>
    <t>Иные межбюджетные трансферты</t>
  </si>
  <si>
    <t>ВСЕГО расходов</t>
  </si>
  <si>
    <t>КВСР</t>
  </si>
  <si>
    <t>800</t>
  </si>
  <si>
    <t>5210601</t>
  </si>
  <si>
    <t>Межбюджетные трансферты на решение вопросов в части капитального ремонта жилого фонда</t>
  </si>
  <si>
    <t>Межбюджетные трансферты на решение вопросов в части содержания объектов водоснабжения</t>
  </si>
  <si>
    <t>5210602</t>
  </si>
  <si>
    <t>Межбюджетные трансферты на решение вопросов в части содержания специалистов</t>
  </si>
  <si>
    <t>5210603</t>
  </si>
  <si>
    <t>ВЕДОМСТВЕННАЯ СТРУКТУРА</t>
  </si>
  <si>
    <t>СОЦИАЛЬНАЯ ПОЛИТИКА</t>
  </si>
  <si>
    <t>10</t>
  </si>
  <si>
    <t>Пенсионное обеспечение</t>
  </si>
  <si>
    <t>Доплаты к пенсиям государственных служащих субъектов РФ и муниципальных служащих</t>
  </si>
  <si>
    <t>4910100</t>
  </si>
  <si>
    <t>"О бюджете муниципального образования</t>
  </si>
  <si>
    <t>Центральный аппарат (средства из резервного фонда поселения на осуществление дополнительных расходов)</t>
  </si>
  <si>
    <t>0020401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</si>
  <si>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</si>
  <si>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</si>
  <si>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Жилищное хозяйство</t>
  </si>
  <si>
    <t>Коммунальное хозяйство</t>
  </si>
  <si>
    <t>5227100</t>
  </si>
  <si>
    <t>Субсидии юридическим лицам</t>
  </si>
  <si>
    <t>Администрация городского поселения "Пушкиногорье"</t>
  </si>
  <si>
    <t>Субсидия на финансирование областной адресной программы "Комплексные мероприятия по содержанию и благоустройству воинских захоронений на территории Псковской области на 2012-2013 годы"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</si>
  <si>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</si>
  <si>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</si>
  <si>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</si>
  <si>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</si>
  <si>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</si>
  <si>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</si>
  <si>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</si>
  <si>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</si>
  <si>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</si>
  <si>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</si>
  <si>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средства</t>
  </si>
  <si>
    <t>870</t>
  </si>
  <si>
    <t>540</t>
  </si>
  <si>
    <t>247000</t>
  </si>
  <si>
    <t>Пособия и компенсации гражданам и иные социальные выплаты, кроме публичных нормативных обязательств</t>
  </si>
  <si>
    <t>321</t>
  </si>
  <si>
    <t>городского поселения "Пушкиногорье"</t>
  </si>
  <si>
    <t>расходов бюджета поселения на 2014-2015 год</t>
  </si>
  <si>
    <t>Закупка товаров, работ, услуг в сфере информационно-коммуникационных технологий</t>
  </si>
  <si>
    <t>242</t>
  </si>
  <si>
    <t>Иные выплаты населению</t>
  </si>
  <si>
    <t>360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</si>
  <si>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</si>
  <si>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</si>
  <si>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</si>
  <si>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</si>
  <si>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Межбюджетные трансферты на решение вопросов в части ремонтов придомовых территорий</t>
  </si>
  <si>
    <t>5210604</t>
  </si>
  <si>
    <t>и плановый период 2014-2015гг."</t>
  </si>
  <si>
    <t>"Пушкиногорье" на 2013 год</t>
  </si>
  <si>
    <t>Приложение № 6</t>
  </si>
  <si>
    <t>расходов бюджета поселения на 2013 год</t>
  </si>
  <si>
    <t>Приложение № 5</t>
  </si>
  <si>
    <t>НАЦИОНАЛЬНАЯ ЭКОНОМИКА</t>
  </si>
  <si>
    <t>Дорожное хозяйство</t>
  </si>
  <si>
    <t>09</t>
  </si>
  <si>
    <t>08</t>
  </si>
  <si>
    <t>КУЛЬТУРА, КИНЕМАТОГРАФИЯ И СМИ</t>
  </si>
  <si>
    <t>Культура</t>
  </si>
  <si>
    <t>Межбюджетные трансферты на решение вопросов в части организации досуга</t>
  </si>
  <si>
    <t>5210607</t>
  </si>
  <si>
    <t>"О внесении изменений в Решение Собрания</t>
  </si>
  <si>
    <t xml:space="preserve">депутатов № 124 от 20.12.2012г. </t>
  </si>
  <si>
    <t>2180100</t>
  </si>
  <si>
    <t>218100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</si>
  <si>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</si>
  <si>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</si>
  <si>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№ 150  от 26.09.2013г. </t>
  </si>
  <si>
    <t xml:space="preserve">№ 124 от 20.12.2012г.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</si>
</sst>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0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b/>
      <sz val="14"/>
      <color indexed="8"/>
      <name val="Arial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1"/>
      <color indexed="8"/>
      <name val="TimesNewRomanPSMT"/>
      <family val="0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justify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justify" wrapText="1"/>
    </xf>
    <xf numFmtId="49" fontId="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justify" wrapText="1"/>
    </xf>
    <xf numFmtId="49" fontId="3" fillId="34" borderId="10" xfId="0" applyNumberFormat="1" applyFont="1" applyFill="1" applyBorder="1" applyAlignment="1">
      <alignment vertical="justify" wrapText="1"/>
    </xf>
    <xf numFmtId="49" fontId="2" fillId="0" borderId="10" xfId="0" applyNumberFormat="1" applyFont="1" applyBorder="1" applyAlignment="1">
      <alignment vertical="justify" wrapText="1"/>
    </xf>
    <xf numFmtId="164" fontId="1" fillId="35" borderId="1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164" fontId="2" fillId="35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justify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justify" wrapText="1"/>
    </xf>
    <xf numFmtId="0" fontId="2" fillId="35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vertical="justify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64" fontId="3" fillId="35" borderId="10" xfId="0" applyNumberFormat="1" applyFont="1" applyFill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4" fillId="35" borderId="1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6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justify" wrapText="1"/>
    </xf>
    <xf numFmtId="0" fontId="13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164" fontId="1" fillId="0" borderId="0" xfId="0" applyNumberFormat="1" applyFont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wrapText="1"/>
    </xf>
    <xf numFmtId="0" fontId="14" fillId="35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164" fontId="11" fillId="35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6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0" fontId="17" fillId="0" borderId="0" xfId="0" applyFont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4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9.75390625" style="1" customWidth="1"/>
    <col min="6" max="6" width="8.00390625" style="66" customWidth="1"/>
    <col min="7" max="7" width="16.00390625" style="3" customWidth="1"/>
    <col min="8" max="16384" width="9.125" style="1" customWidth="1"/>
  </cols>
  <sheetData>
    <row r="1" spans="1:8" ht="15" customHeight="1">
      <c r="A1" s="90" t="s">
        <v>107</v>
      </c>
      <c r="B1" s="90"/>
      <c r="C1" s="90"/>
      <c r="D1" s="90"/>
      <c r="E1" s="90"/>
      <c r="F1" s="90"/>
      <c r="G1" s="90"/>
      <c r="H1"/>
    </row>
    <row r="2" spans="1:8" ht="14.25" customHeight="1">
      <c r="A2" s="90" t="s">
        <v>41</v>
      </c>
      <c r="B2" s="90"/>
      <c r="C2" s="90"/>
      <c r="D2" s="90"/>
      <c r="E2" s="90"/>
      <c r="F2" s="90"/>
      <c r="G2" s="90"/>
      <c r="H2"/>
    </row>
    <row r="3" spans="1:8" ht="14.25" customHeight="1">
      <c r="A3" s="90" t="s">
        <v>91</v>
      </c>
      <c r="B3" s="90"/>
      <c r="C3" s="91"/>
      <c r="D3" s="91"/>
      <c r="E3" s="91"/>
      <c r="F3" s="91"/>
      <c r="G3" s="91"/>
      <c r="H3"/>
    </row>
    <row r="4" spans="1:8" ht="14.25" customHeight="1">
      <c r="A4" s="92" t="s">
        <v>122</v>
      </c>
      <c r="B4" s="92"/>
      <c r="C4" s="92"/>
      <c r="D4" s="92"/>
      <c r="E4" s="92"/>
      <c r="F4" s="92"/>
      <c r="G4" s="92"/>
      <c r="H4"/>
    </row>
    <row r="5" spans="1:8" ht="14.25" customHeight="1">
      <c r="A5" s="90" t="s">
        <v>116</v>
      </c>
      <c r="B5" s="90"/>
      <c r="C5" s="90"/>
      <c r="D5" s="90"/>
      <c r="E5" s="90"/>
      <c r="F5" s="90"/>
      <c r="G5" s="90"/>
      <c r="H5"/>
    </row>
    <row r="6" spans="1:8" ht="14.25" customHeight="1">
      <c r="A6" s="90" t="s">
        <v>117</v>
      </c>
      <c r="B6" s="90"/>
      <c r="C6" s="90"/>
      <c r="D6" s="90"/>
      <c r="E6" s="90"/>
      <c r="F6" s="90"/>
      <c r="G6" s="90"/>
      <c r="H6"/>
    </row>
    <row r="7" spans="1:8" ht="14.25" customHeight="1">
      <c r="A7" s="90" t="s">
        <v>64</v>
      </c>
      <c r="B7" s="90"/>
      <c r="C7" s="90"/>
      <c r="D7" s="90"/>
      <c r="E7" s="90"/>
      <c r="F7" s="90"/>
      <c r="G7" s="90"/>
      <c r="H7"/>
    </row>
    <row r="8" spans="1:8" ht="14.25" customHeight="1">
      <c r="A8" s="90" t="s">
        <v>104</v>
      </c>
      <c r="B8" s="90"/>
      <c r="C8" s="90"/>
      <c r="D8" s="90"/>
      <c r="E8" s="90"/>
      <c r="F8" s="90"/>
      <c r="G8" s="90"/>
      <c r="H8"/>
    </row>
    <row r="9" spans="1:8" ht="14.25" customHeight="1">
      <c r="A9" s="68"/>
      <c r="B9" s="90" t="s">
        <v>103</v>
      </c>
      <c r="C9" s="90"/>
      <c r="D9" s="90"/>
      <c r="E9" s="90"/>
      <c r="F9" s="90"/>
      <c r="G9" s="90"/>
      <c r="H9"/>
    </row>
    <row r="10" spans="1:8" ht="12.75">
      <c r="A10" s="2"/>
      <c r="B10" s="2"/>
      <c r="C10" s="2"/>
      <c r="D10" s="2"/>
      <c r="E10" s="2"/>
      <c r="F10" s="65"/>
      <c r="G10" s="6"/>
      <c r="H10"/>
    </row>
    <row r="11" spans="1:8" ht="15.75">
      <c r="A11" s="94" t="s">
        <v>58</v>
      </c>
      <c r="B11" s="94"/>
      <c r="C11" s="94"/>
      <c r="D11" s="94"/>
      <c r="E11" s="94"/>
      <c r="F11" s="94"/>
      <c r="G11" s="94"/>
      <c r="H11"/>
    </row>
    <row r="12" spans="1:8" ht="15.75">
      <c r="A12" s="94" t="s">
        <v>106</v>
      </c>
      <c r="B12" s="94"/>
      <c r="C12" s="94"/>
      <c r="D12" s="94"/>
      <c r="E12" s="94"/>
      <c r="F12" s="94"/>
      <c r="G12" s="94"/>
      <c r="H12"/>
    </row>
    <row r="13" spans="7:8" ht="12.75">
      <c r="G13" s="4" t="s">
        <v>0</v>
      </c>
      <c r="H13"/>
    </row>
    <row r="14" spans="1:7" ht="12.75">
      <c r="A14" s="7" t="s">
        <v>46</v>
      </c>
      <c r="B14" s="7" t="s">
        <v>50</v>
      </c>
      <c r="C14" s="8" t="s">
        <v>1</v>
      </c>
      <c r="D14" s="8" t="s">
        <v>2</v>
      </c>
      <c r="E14" s="7" t="s">
        <v>3</v>
      </c>
      <c r="F14" s="7" t="s">
        <v>4</v>
      </c>
      <c r="G14" s="7" t="s">
        <v>45</v>
      </c>
    </row>
    <row r="15" spans="1:7" ht="36">
      <c r="A15" s="9" t="s">
        <v>73</v>
      </c>
      <c r="B15" s="10">
        <v>800</v>
      </c>
      <c r="C15" s="11"/>
      <c r="D15" s="11"/>
      <c r="E15" s="10"/>
      <c r="F15" s="10"/>
      <c r="G15" s="12">
        <f>SUM(G95)</f>
        <v>16998.923</v>
      </c>
    </row>
    <row r="16" spans="1:7" ht="15.75">
      <c r="A16" s="13" t="s">
        <v>6</v>
      </c>
      <c r="B16" s="14">
        <v>800</v>
      </c>
      <c r="C16" s="15" t="s">
        <v>5</v>
      </c>
      <c r="D16" s="16"/>
      <c r="E16" s="17"/>
      <c r="F16" s="17"/>
      <c r="G16" s="18">
        <f>SUM(G21+G38+G41+G44+G17)</f>
        <v>4060.6189999999997</v>
      </c>
    </row>
    <row r="17" spans="1:7" s="21" customFormat="1" ht="31.5" customHeight="1" hidden="1">
      <c r="A17" s="26" t="s">
        <v>8</v>
      </c>
      <c r="B17" s="27">
        <v>800</v>
      </c>
      <c r="C17" s="28" t="s">
        <v>5</v>
      </c>
      <c r="D17" s="28" t="s">
        <v>7</v>
      </c>
      <c r="E17" s="29"/>
      <c r="F17" s="29"/>
      <c r="G17" s="30">
        <f>SUM(G18)</f>
        <v>0</v>
      </c>
    </row>
    <row r="18" spans="1:7" s="5" customFormat="1" ht="12.75" hidden="1">
      <c r="A18" s="70" t="s">
        <v>10</v>
      </c>
      <c r="B18" s="32">
        <v>800</v>
      </c>
      <c r="C18" s="33" t="s">
        <v>5</v>
      </c>
      <c r="D18" s="33" t="s">
        <v>7</v>
      </c>
      <c r="E18" s="34" t="s">
        <v>9</v>
      </c>
      <c r="F18" s="34"/>
      <c r="G18" s="35">
        <f>G19+G20</f>
        <v>0</v>
      </c>
    </row>
    <row r="19" spans="1:7" s="5" customFormat="1" ht="14.25" customHeight="1" hidden="1">
      <c r="A19" s="56" t="s">
        <v>75</v>
      </c>
      <c r="B19" s="22">
        <v>800</v>
      </c>
      <c r="C19" s="23" t="s">
        <v>5</v>
      </c>
      <c r="D19" s="23" t="s">
        <v>7</v>
      </c>
      <c r="E19" s="24" t="s">
        <v>9</v>
      </c>
      <c r="F19" s="24" t="s">
        <v>76</v>
      </c>
      <c r="G19" s="25"/>
    </row>
    <row r="20" spans="1:7" s="5" customFormat="1" ht="14.25" customHeight="1" hidden="1">
      <c r="A20" s="57" t="s">
        <v>77</v>
      </c>
      <c r="B20" s="22">
        <v>800</v>
      </c>
      <c r="C20" s="23" t="s">
        <v>5</v>
      </c>
      <c r="D20" s="23" t="s">
        <v>7</v>
      </c>
      <c r="E20" s="24" t="s">
        <v>9</v>
      </c>
      <c r="F20" s="24" t="s">
        <v>78</v>
      </c>
      <c r="G20" s="25"/>
    </row>
    <row r="21" spans="1:7" ht="38.25">
      <c r="A21" s="26" t="s">
        <v>15</v>
      </c>
      <c r="B21" s="27">
        <v>800</v>
      </c>
      <c r="C21" s="28" t="s">
        <v>5</v>
      </c>
      <c r="D21" s="28" t="s">
        <v>14</v>
      </c>
      <c r="E21" s="29"/>
      <c r="F21" s="29"/>
      <c r="G21" s="30">
        <f>SUM(G22+G29+G32+G36+G35)</f>
        <v>3855.8189999999995</v>
      </c>
    </row>
    <row r="22" spans="1:7" ht="12.75">
      <c r="A22" s="31" t="s">
        <v>17</v>
      </c>
      <c r="B22" s="32">
        <v>800</v>
      </c>
      <c r="C22" s="33" t="s">
        <v>5</v>
      </c>
      <c r="D22" s="33" t="s">
        <v>14</v>
      </c>
      <c r="E22" s="34" t="s">
        <v>16</v>
      </c>
      <c r="F22" s="34"/>
      <c r="G22" s="35">
        <f>G23+G24+G26+G27+G28+G25</f>
        <v>3062.3459999999995</v>
      </c>
    </row>
    <row r="23" spans="1:7" ht="12.75">
      <c r="A23" s="56" t="s">
        <v>75</v>
      </c>
      <c r="B23" s="24" t="s">
        <v>51</v>
      </c>
      <c r="C23" s="23" t="s">
        <v>5</v>
      </c>
      <c r="D23" s="37" t="s">
        <v>14</v>
      </c>
      <c r="E23" s="24" t="s">
        <v>16</v>
      </c>
      <c r="F23" s="24" t="s">
        <v>76</v>
      </c>
      <c r="G23" s="25">
        <f>1162.5+358.513+26.251</f>
        <v>1547.264</v>
      </c>
    </row>
    <row r="24" spans="1:7" ht="15">
      <c r="A24" s="57" t="s">
        <v>77</v>
      </c>
      <c r="B24" s="24" t="s">
        <v>51</v>
      </c>
      <c r="C24" s="23" t="s">
        <v>5</v>
      </c>
      <c r="D24" s="37" t="s">
        <v>14</v>
      </c>
      <c r="E24" s="24" t="s">
        <v>16</v>
      </c>
      <c r="F24" s="24" t="s">
        <v>78</v>
      </c>
      <c r="G24" s="25">
        <f>324+20.813</f>
        <v>344.813</v>
      </c>
    </row>
    <row r="25" spans="1:7" ht="30">
      <c r="A25" s="71" t="s">
        <v>93</v>
      </c>
      <c r="B25" s="24" t="s">
        <v>51</v>
      </c>
      <c r="C25" s="23" t="s">
        <v>5</v>
      </c>
      <c r="D25" s="37" t="s">
        <v>14</v>
      </c>
      <c r="E25" s="24" t="s">
        <v>16</v>
      </c>
      <c r="F25" s="24" t="s">
        <v>94</v>
      </c>
      <c r="G25" s="25">
        <f>112.7+149.258+21</f>
        <v>282.958</v>
      </c>
    </row>
    <row r="26" spans="1:7" ht="30">
      <c r="A26" s="58" t="s">
        <v>79</v>
      </c>
      <c r="B26" s="24" t="s">
        <v>51</v>
      </c>
      <c r="C26" s="23" t="s">
        <v>5</v>
      </c>
      <c r="D26" s="37" t="s">
        <v>14</v>
      </c>
      <c r="E26" s="24" t="s">
        <v>16</v>
      </c>
      <c r="F26" s="24" t="s">
        <v>80</v>
      </c>
      <c r="G26" s="25">
        <f>449+371.011</f>
        <v>820.011</v>
      </c>
    </row>
    <row r="27" spans="1:7" ht="15">
      <c r="A27" s="58" t="s">
        <v>81</v>
      </c>
      <c r="B27" s="24" t="s">
        <v>51</v>
      </c>
      <c r="C27" s="23" t="s">
        <v>5</v>
      </c>
      <c r="D27" s="37" t="s">
        <v>14</v>
      </c>
      <c r="E27" s="24" t="s">
        <v>16</v>
      </c>
      <c r="F27" s="24" t="s">
        <v>82</v>
      </c>
      <c r="G27" s="25">
        <v>62.6</v>
      </c>
    </row>
    <row r="28" spans="1:7" ht="15">
      <c r="A28" s="59" t="s">
        <v>83</v>
      </c>
      <c r="B28" s="24" t="s">
        <v>51</v>
      </c>
      <c r="C28" s="23" t="s">
        <v>5</v>
      </c>
      <c r="D28" s="37" t="s">
        <v>14</v>
      </c>
      <c r="E28" s="24" t="s">
        <v>16</v>
      </c>
      <c r="F28" s="24" t="s">
        <v>84</v>
      </c>
      <c r="G28" s="25">
        <v>4.7</v>
      </c>
    </row>
    <row r="29" spans="1:7" ht="24.75" customHeight="1">
      <c r="A29" s="31" t="s">
        <v>19</v>
      </c>
      <c r="B29" s="32">
        <v>800</v>
      </c>
      <c r="C29" s="33" t="s">
        <v>5</v>
      </c>
      <c r="D29" s="33" t="s">
        <v>14</v>
      </c>
      <c r="E29" s="34" t="s">
        <v>18</v>
      </c>
      <c r="F29" s="34"/>
      <c r="G29" s="35">
        <f>G30+G31</f>
        <v>434.77700000000004</v>
      </c>
    </row>
    <row r="30" spans="1:7" ht="14.25" customHeight="1">
      <c r="A30" s="56" t="s">
        <v>75</v>
      </c>
      <c r="B30" s="22">
        <v>800</v>
      </c>
      <c r="C30" s="23" t="s">
        <v>5</v>
      </c>
      <c r="D30" s="23" t="s">
        <v>14</v>
      </c>
      <c r="E30" s="24" t="s">
        <v>18</v>
      </c>
      <c r="F30" s="24" t="s">
        <v>76</v>
      </c>
      <c r="G30" s="25">
        <f>253+124.2+8.749</f>
        <v>385.949</v>
      </c>
    </row>
    <row r="31" spans="1:7" ht="14.25" customHeight="1">
      <c r="A31" s="57" t="s">
        <v>77</v>
      </c>
      <c r="B31" s="22">
        <v>800</v>
      </c>
      <c r="C31" s="23" t="s">
        <v>5</v>
      </c>
      <c r="D31" s="23" t="s">
        <v>14</v>
      </c>
      <c r="E31" s="24" t="s">
        <v>18</v>
      </c>
      <c r="F31" s="24" t="s">
        <v>78</v>
      </c>
      <c r="G31" s="25">
        <f>43.1+5.728</f>
        <v>48.828</v>
      </c>
    </row>
    <row r="32" spans="1:7" ht="25.5" hidden="1">
      <c r="A32" s="31" t="s">
        <v>65</v>
      </c>
      <c r="B32" s="32">
        <v>800</v>
      </c>
      <c r="C32" s="33" t="s">
        <v>5</v>
      </c>
      <c r="D32" s="33" t="s">
        <v>14</v>
      </c>
      <c r="E32" s="34" t="s">
        <v>66</v>
      </c>
      <c r="F32" s="24"/>
      <c r="G32" s="20">
        <f>SUM(G33)</f>
        <v>0</v>
      </c>
    </row>
    <row r="33" spans="1:7" ht="12.75" hidden="1">
      <c r="A33" s="36" t="s">
        <v>11</v>
      </c>
      <c r="B33" s="24" t="s">
        <v>51</v>
      </c>
      <c r="C33" s="23" t="s">
        <v>5</v>
      </c>
      <c r="D33" s="37" t="s">
        <v>14</v>
      </c>
      <c r="E33" s="24" t="s">
        <v>66</v>
      </c>
      <c r="F33" s="24"/>
      <c r="G33" s="25"/>
    </row>
    <row r="34" spans="1:7" s="5" customFormat="1" ht="12.75">
      <c r="A34" s="31" t="s">
        <v>22</v>
      </c>
      <c r="B34" s="32">
        <v>800</v>
      </c>
      <c r="C34" s="33" t="s">
        <v>5</v>
      </c>
      <c r="D34" s="33" t="s">
        <v>14</v>
      </c>
      <c r="E34" s="34" t="s">
        <v>12</v>
      </c>
      <c r="F34" s="34"/>
      <c r="G34" s="35">
        <f>SUM(G35)</f>
        <v>358.696</v>
      </c>
    </row>
    <row r="35" spans="1:8" ht="12.75">
      <c r="A35" s="56" t="s">
        <v>95</v>
      </c>
      <c r="B35" s="22">
        <v>800</v>
      </c>
      <c r="C35" s="23" t="s">
        <v>5</v>
      </c>
      <c r="D35" s="23" t="s">
        <v>14</v>
      </c>
      <c r="E35" s="24" t="s">
        <v>12</v>
      </c>
      <c r="F35" s="24" t="s">
        <v>96</v>
      </c>
      <c r="G35" s="25">
        <v>358.696</v>
      </c>
      <c r="H35" s="73"/>
    </row>
    <row r="36" spans="1:7" ht="25.5" hidden="1">
      <c r="A36" s="38" t="s">
        <v>56</v>
      </c>
      <c r="B36" s="19" t="s">
        <v>51</v>
      </c>
      <c r="C36" s="8" t="s">
        <v>5</v>
      </c>
      <c r="D36" s="8" t="s">
        <v>14</v>
      </c>
      <c r="E36" s="19" t="s">
        <v>57</v>
      </c>
      <c r="F36" s="19"/>
      <c r="G36" s="20">
        <f>SUM(G37)</f>
        <v>0</v>
      </c>
    </row>
    <row r="37" spans="1:7" ht="12.75" hidden="1">
      <c r="A37" s="36" t="s">
        <v>48</v>
      </c>
      <c r="B37" s="24" t="s">
        <v>51</v>
      </c>
      <c r="C37" s="23" t="s">
        <v>5</v>
      </c>
      <c r="D37" s="37" t="s">
        <v>14</v>
      </c>
      <c r="E37" s="24" t="s">
        <v>57</v>
      </c>
      <c r="F37" s="24"/>
      <c r="G37" s="25"/>
    </row>
    <row r="38" spans="1:7" ht="26.25" customHeight="1">
      <c r="A38" s="39" t="s">
        <v>67</v>
      </c>
      <c r="B38" s="29" t="s">
        <v>51</v>
      </c>
      <c r="C38" s="28" t="s">
        <v>5</v>
      </c>
      <c r="D38" s="28" t="s">
        <v>68</v>
      </c>
      <c r="E38" s="29"/>
      <c r="F38" s="29"/>
      <c r="G38" s="30">
        <f>SUM(G40)</f>
        <v>136.5</v>
      </c>
    </row>
    <row r="39" spans="1:7" ht="25.5">
      <c r="A39" s="38" t="s">
        <v>56</v>
      </c>
      <c r="B39" s="34" t="s">
        <v>51</v>
      </c>
      <c r="C39" s="33" t="s">
        <v>5</v>
      </c>
      <c r="D39" s="33" t="s">
        <v>68</v>
      </c>
      <c r="E39" s="34" t="s">
        <v>57</v>
      </c>
      <c r="F39" s="34"/>
      <c r="G39" s="35">
        <f>SUM(G40)</f>
        <v>136.5</v>
      </c>
    </row>
    <row r="40" spans="1:7" ht="12.75">
      <c r="A40" s="60" t="s">
        <v>48</v>
      </c>
      <c r="B40" s="61">
        <v>800</v>
      </c>
      <c r="C40" s="23" t="s">
        <v>5</v>
      </c>
      <c r="D40" s="23" t="s">
        <v>68</v>
      </c>
      <c r="E40" s="24" t="s">
        <v>57</v>
      </c>
      <c r="F40" s="24" t="s">
        <v>87</v>
      </c>
      <c r="G40" s="25">
        <f>133.5+3</f>
        <v>136.5</v>
      </c>
    </row>
    <row r="41" spans="1:7" ht="12.75" hidden="1">
      <c r="A41" s="26" t="s">
        <v>21</v>
      </c>
      <c r="B41" s="27">
        <v>800</v>
      </c>
      <c r="C41" s="28" t="s">
        <v>5</v>
      </c>
      <c r="D41" s="28" t="s">
        <v>47</v>
      </c>
      <c r="E41" s="29"/>
      <c r="F41" s="29"/>
      <c r="G41" s="30">
        <f>SUM(G42)</f>
        <v>0</v>
      </c>
    </row>
    <row r="42" spans="1:7" ht="12.75" hidden="1">
      <c r="A42" s="31" t="s">
        <v>22</v>
      </c>
      <c r="B42" s="32">
        <v>800</v>
      </c>
      <c r="C42" s="33" t="s">
        <v>5</v>
      </c>
      <c r="D42" s="33" t="s">
        <v>47</v>
      </c>
      <c r="E42" s="34" t="s">
        <v>12</v>
      </c>
      <c r="F42" s="34"/>
      <c r="G42" s="35">
        <f>SUM(G43)</f>
        <v>0</v>
      </c>
    </row>
    <row r="43" spans="1:7" s="42" customFormat="1" ht="12.75" hidden="1">
      <c r="A43" s="56" t="s">
        <v>85</v>
      </c>
      <c r="B43" s="53">
        <v>800</v>
      </c>
      <c r="C43" s="23" t="s">
        <v>5</v>
      </c>
      <c r="D43" s="23" t="s">
        <v>47</v>
      </c>
      <c r="E43" s="24" t="s">
        <v>12</v>
      </c>
      <c r="F43" s="24" t="s">
        <v>86</v>
      </c>
      <c r="G43" s="41"/>
    </row>
    <row r="44" spans="1:8" s="42" customFormat="1" ht="12.75">
      <c r="A44" s="26" t="s">
        <v>97</v>
      </c>
      <c r="B44" s="27">
        <v>800</v>
      </c>
      <c r="C44" s="28" t="s">
        <v>5</v>
      </c>
      <c r="D44" s="28" t="s">
        <v>98</v>
      </c>
      <c r="E44" s="29"/>
      <c r="F44" s="29"/>
      <c r="G44" s="30">
        <f>G45</f>
        <v>68.3</v>
      </c>
      <c r="H44"/>
    </row>
    <row r="45" spans="1:8" s="80" customFormat="1" ht="27" customHeight="1">
      <c r="A45" s="75" t="s">
        <v>99</v>
      </c>
      <c r="B45" s="76">
        <v>800</v>
      </c>
      <c r="C45" s="77" t="s">
        <v>5</v>
      </c>
      <c r="D45" s="77" t="s">
        <v>98</v>
      </c>
      <c r="E45" s="78" t="s">
        <v>100</v>
      </c>
      <c r="F45" s="78"/>
      <c r="G45" s="79">
        <f>G46</f>
        <v>68.3</v>
      </c>
      <c r="H45" s="86"/>
    </row>
    <row r="46" spans="1:8" s="42" customFormat="1" ht="30">
      <c r="A46" s="58" t="s">
        <v>79</v>
      </c>
      <c r="B46" s="81">
        <v>800</v>
      </c>
      <c r="C46" s="23" t="s">
        <v>5</v>
      </c>
      <c r="D46" s="23" t="s">
        <v>98</v>
      </c>
      <c r="E46" s="24" t="s">
        <v>100</v>
      </c>
      <c r="F46" s="24" t="s">
        <v>80</v>
      </c>
      <c r="G46" s="41">
        <v>68.3</v>
      </c>
      <c r="H46" s="86"/>
    </row>
    <row r="47" spans="1:7" ht="15.75">
      <c r="A47" s="44" t="s">
        <v>24</v>
      </c>
      <c r="B47" s="17" t="s">
        <v>51</v>
      </c>
      <c r="C47" s="15" t="s">
        <v>7</v>
      </c>
      <c r="D47" s="16"/>
      <c r="E47" s="45"/>
      <c r="F47" s="45"/>
      <c r="G47" s="46">
        <f>SUM(G48)</f>
        <v>301.575</v>
      </c>
    </row>
    <row r="48" spans="1:7" ht="12.75">
      <c r="A48" s="26" t="s">
        <v>25</v>
      </c>
      <c r="B48" s="27">
        <v>800</v>
      </c>
      <c r="C48" s="28" t="s">
        <v>7</v>
      </c>
      <c r="D48" s="28" t="s">
        <v>13</v>
      </c>
      <c r="E48" s="29"/>
      <c r="F48" s="29"/>
      <c r="G48" s="30">
        <f>SUM(G49)</f>
        <v>301.575</v>
      </c>
    </row>
    <row r="49" spans="1:7" ht="25.5">
      <c r="A49" s="47" t="s">
        <v>27</v>
      </c>
      <c r="B49" s="48">
        <v>800</v>
      </c>
      <c r="C49" s="33" t="s">
        <v>7</v>
      </c>
      <c r="D49" s="33" t="s">
        <v>13</v>
      </c>
      <c r="E49" s="34" t="s">
        <v>26</v>
      </c>
      <c r="F49" s="34"/>
      <c r="G49" s="43">
        <f>G50+G53+G52+G51</f>
        <v>301.575</v>
      </c>
    </row>
    <row r="50" spans="1:7" ht="12.75">
      <c r="A50" s="56" t="s">
        <v>75</v>
      </c>
      <c r="B50" s="62">
        <v>800</v>
      </c>
      <c r="C50" s="23" t="s">
        <v>7</v>
      </c>
      <c r="D50" s="23" t="s">
        <v>13</v>
      </c>
      <c r="E50" s="24" t="s">
        <v>26</v>
      </c>
      <c r="F50" s="24" t="s">
        <v>76</v>
      </c>
      <c r="G50" s="41">
        <v>245.084</v>
      </c>
    </row>
    <row r="51" spans="1:7" ht="12.75">
      <c r="A51" s="89"/>
      <c r="B51" s="62">
        <v>801</v>
      </c>
      <c r="C51" s="23" t="s">
        <v>7</v>
      </c>
      <c r="D51" s="23" t="s">
        <v>13</v>
      </c>
      <c r="E51" s="24" t="s">
        <v>26</v>
      </c>
      <c r="F51" s="24" t="s">
        <v>78</v>
      </c>
      <c r="G51" s="41">
        <v>0.114</v>
      </c>
    </row>
    <row r="52" spans="1:7" ht="30">
      <c r="A52" s="71" t="s">
        <v>93</v>
      </c>
      <c r="B52" s="62">
        <v>800</v>
      </c>
      <c r="C52" s="23" t="s">
        <v>7</v>
      </c>
      <c r="D52" s="23" t="s">
        <v>13</v>
      </c>
      <c r="E52" s="24" t="s">
        <v>26</v>
      </c>
      <c r="F52" s="24" t="s">
        <v>94</v>
      </c>
      <c r="G52" s="41">
        <v>21.93</v>
      </c>
    </row>
    <row r="53" spans="1:7" ht="30">
      <c r="A53" s="58" t="s">
        <v>79</v>
      </c>
      <c r="B53" s="62">
        <v>800</v>
      </c>
      <c r="C53" s="23" t="s">
        <v>7</v>
      </c>
      <c r="D53" s="23" t="s">
        <v>13</v>
      </c>
      <c r="E53" s="24" t="s">
        <v>26</v>
      </c>
      <c r="F53" s="24" t="s">
        <v>80</v>
      </c>
      <c r="G53" s="41">
        <v>34.447</v>
      </c>
    </row>
    <row r="54" spans="1:7" ht="31.5">
      <c r="A54" s="44" t="s">
        <v>28</v>
      </c>
      <c r="B54" s="17" t="s">
        <v>51</v>
      </c>
      <c r="C54" s="15" t="s">
        <v>13</v>
      </c>
      <c r="D54" s="16"/>
      <c r="E54" s="45"/>
      <c r="F54" s="45"/>
      <c r="G54" s="18">
        <f>SUM(G58)+G55</f>
        <v>212.5</v>
      </c>
    </row>
    <row r="55" spans="1:7" ht="37.5" customHeight="1">
      <c r="A55" s="49" t="s">
        <v>120</v>
      </c>
      <c r="B55" s="50" t="s">
        <v>51</v>
      </c>
      <c r="C55" s="8" t="s">
        <v>13</v>
      </c>
      <c r="D55" s="19" t="s">
        <v>110</v>
      </c>
      <c r="E55" s="19"/>
      <c r="F55" s="19"/>
      <c r="G55" s="51">
        <f>SUM(G56)</f>
        <v>166.2</v>
      </c>
    </row>
    <row r="56" spans="1:7" ht="43.5" customHeight="1">
      <c r="A56" s="31" t="s">
        <v>121</v>
      </c>
      <c r="B56" s="32">
        <v>800</v>
      </c>
      <c r="C56" s="33" t="s">
        <v>13</v>
      </c>
      <c r="D56" s="34" t="s">
        <v>110</v>
      </c>
      <c r="E56" s="34" t="s">
        <v>118</v>
      </c>
      <c r="F56" s="34"/>
      <c r="G56" s="43">
        <f>SUM(G57)</f>
        <v>166.2</v>
      </c>
    </row>
    <row r="57" spans="1:7" ht="30">
      <c r="A57" s="58" t="s">
        <v>79</v>
      </c>
      <c r="B57" s="22">
        <v>800</v>
      </c>
      <c r="C57" s="23" t="s">
        <v>13</v>
      </c>
      <c r="D57" s="24" t="s">
        <v>110</v>
      </c>
      <c r="E57" s="24" t="s">
        <v>119</v>
      </c>
      <c r="F57" s="24" t="s">
        <v>80</v>
      </c>
      <c r="G57" s="41">
        <v>166.2</v>
      </c>
    </row>
    <row r="58" spans="1:7" ht="25.5">
      <c r="A58" s="49" t="s">
        <v>42</v>
      </c>
      <c r="B58" s="50" t="s">
        <v>51</v>
      </c>
      <c r="C58" s="8" t="s">
        <v>13</v>
      </c>
      <c r="D58" s="19" t="s">
        <v>23</v>
      </c>
      <c r="E58" s="19"/>
      <c r="F58" s="19"/>
      <c r="G58" s="51">
        <f>SUM(G59)</f>
        <v>46.3</v>
      </c>
    </row>
    <row r="59" spans="1:7" ht="26.25" customHeight="1">
      <c r="A59" s="31" t="s">
        <v>43</v>
      </c>
      <c r="B59" s="32">
        <v>800</v>
      </c>
      <c r="C59" s="33" t="s">
        <v>13</v>
      </c>
      <c r="D59" s="34" t="s">
        <v>23</v>
      </c>
      <c r="E59" s="34" t="s">
        <v>44</v>
      </c>
      <c r="F59" s="34"/>
      <c r="G59" s="43">
        <f>SUM(G60)</f>
        <v>46.3</v>
      </c>
    </row>
    <row r="60" spans="1:7" ht="30">
      <c r="A60" s="58" t="s">
        <v>79</v>
      </c>
      <c r="B60" s="22">
        <v>800</v>
      </c>
      <c r="C60" s="23" t="s">
        <v>13</v>
      </c>
      <c r="D60" s="24" t="s">
        <v>23</v>
      </c>
      <c r="E60" s="24" t="s">
        <v>88</v>
      </c>
      <c r="F60" s="24" t="s">
        <v>80</v>
      </c>
      <c r="G60" s="41">
        <v>46.3</v>
      </c>
    </row>
    <row r="61" spans="1:7" ht="15.75">
      <c r="A61" s="87" t="s">
        <v>108</v>
      </c>
      <c r="B61" s="14">
        <v>800</v>
      </c>
      <c r="C61" s="15" t="s">
        <v>14</v>
      </c>
      <c r="D61" s="17"/>
      <c r="E61" s="17"/>
      <c r="F61" s="17"/>
      <c r="G61" s="18">
        <f>G62</f>
        <v>660.155</v>
      </c>
    </row>
    <row r="62" spans="1:7" s="88" customFormat="1" ht="12.75">
      <c r="A62" s="39" t="s">
        <v>109</v>
      </c>
      <c r="B62" s="27">
        <v>800</v>
      </c>
      <c r="C62" s="28" t="s">
        <v>14</v>
      </c>
      <c r="D62" s="29" t="s">
        <v>110</v>
      </c>
      <c r="E62" s="29"/>
      <c r="F62" s="29"/>
      <c r="G62" s="30">
        <f>G63</f>
        <v>660.155</v>
      </c>
    </row>
    <row r="63" spans="1:7" s="5" customFormat="1" ht="25.5">
      <c r="A63" s="38" t="s">
        <v>101</v>
      </c>
      <c r="B63" s="32">
        <v>800</v>
      </c>
      <c r="C63" s="33" t="s">
        <v>14</v>
      </c>
      <c r="D63" s="34" t="s">
        <v>110</v>
      </c>
      <c r="E63" s="83" t="s">
        <v>102</v>
      </c>
      <c r="F63" s="34"/>
      <c r="G63" s="43">
        <f>G64</f>
        <v>660.155</v>
      </c>
    </row>
    <row r="64" spans="1:7" ht="12.75">
      <c r="A64" s="60" t="s">
        <v>48</v>
      </c>
      <c r="B64" s="22">
        <v>800</v>
      </c>
      <c r="C64" s="23" t="s">
        <v>14</v>
      </c>
      <c r="D64" s="24" t="s">
        <v>110</v>
      </c>
      <c r="E64" s="24" t="s">
        <v>102</v>
      </c>
      <c r="F64" s="24" t="s">
        <v>87</v>
      </c>
      <c r="G64" s="41">
        <v>660.155</v>
      </c>
    </row>
    <row r="65" spans="1:7" ht="15.75">
      <c r="A65" s="44" t="s">
        <v>29</v>
      </c>
      <c r="B65" s="17" t="s">
        <v>51</v>
      </c>
      <c r="C65" s="15" t="s">
        <v>20</v>
      </c>
      <c r="D65" s="16"/>
      <c r="E65" s="17"/>
      <c r="F65" s="17"/>
      <c r="G65" s="18">
        <f>SUM(G74+G66+G71)</f>
        <v>11072.729</v>
      </c>
    </row>
    <row r="66" spans="1:7" ht="13.5" customHeight="1">
      <c r="A66" s="39" t="s">
        <v>69</v>
      </c>
      <c r="B66" s="29" t="s">
        <v>51</v>
      </c>
      <c r="C66" s="28" t="s">
        <v>20</v>
      </c>
      <c r="D66" s="28" t="s">
        <v>5</v>
      </c>
      <c r="E66" s="29"/>
      <c r="F66" s="29"/>
      <c r="G66" s="30">
        <f>G67+G69</f>
        <v>16</v>
      </c>
    </row>
    <row r="67" spans="1:7" ht="25.5">
      <c r="A67" s="38" t="s">
        <v>53</v>
      </c>
      <c r="B67" s="34" t="s">
        <v>51</v>
      </c>
      <c r="C67" s="33" t="s">
        <v>20</v>
      </c>
      <c r="D67" s="33" t="s">
        <v>5</v>
      </c>
      <c r="E67" s="34" t="s">
        <v>52</v>
      </c>
      <c r="F67" s="34"/>
      <c r="G67" s="43">
        <f>G68</f>
        <v>16</v>
      </c>
    </row>
    <row r="68" spans="1:7" ht="12.75">
      <c r="A68" s="60" t="s">
        <v>48</v>
      </c>
      <c r="B68" s="63" t="s">
        <v>51</v>
      </c>
      <c r="C68" s="64" t="s">
        <v>20</v>
      </c>
      <c r="D68" s="64" t="s">
        <v>5</v>
      </c>
      <c r="E68" s="63" t="s">
        <v>52</v>
      </c>
      <c r="F68" s="63" t="s">
        <v>87</v>
      </c>
      <c r="G68" s="41">
        <v>16</v>
      </c>
    </row>
    <row r="69" spans="1:7" s="5" customFormat="1" ht="25.5" hidden="1">
      <c r="A69" s="38" t="s">
        <v>101</v>
      </c>
      <c r="B69" s="83" t="s">
        <v>51</v>
      </c>
      <c r="C69" s="84" t="s">
        <v>20</v>
      </c>
      <c r="D69" s="84" t="s">
        <v>5</v>
      </c>
      <c r="E69" s="83" t="s">
        <v>102</v>
      </c>
      <c r="F69" s="83"/>
      <c r="G69" s="43">
        <f>G70</f>
        <v>0</v>
      </c>
    </row>
    <row r="70" spans="1:7" ht="12.75" hidden="1">
      <c r="A70" s="60" t="s">
        <v>48</v>
      </c>
      <c r="B70" s="63" t="s">
        <v>51</v>
      </c>
      <c r="C70" s="64" t="s">
        <v>20</v>
      </c>
      <c r="D70" s="64" t="s">
        <v>5</v>
      </c>
      <c r="E70" s="63" t="s">
        <v>102</v>
      </c>
      <c r="F70" s="63" t="s">
        <v>87</v>
      </c>
      <c r="G70" s="41"/>
    </row>
    <row r="71" spans="1:7" ht="13.5" customHeight="1">
      <c r="A71" s="39" t="s">
        <v>70</v>
      </c>
      <c r="B71" s="29" t="s">
        <v>51</v>
      </c>
      <c r="C71" s="28" t="s">
        <v>20</v>
      </c>
      <c r="D71" s="28" t="s">
        <v>7</v>
      </c>
      <c r="E71" s="29"/>
      <c r="F71" s="29"/>
      <c r="G71" s="30">
        <f>SUM(G73)</f>
        <v>313.8</v>
      </c>
    </row>
    <row r="72" spans="1:7" ht="25.5">
      <c r="A72" s="38" t="s">
        <v>54</v>
      </c>
      <c r="B72" s="34" t="s">
        <v>51</v>
      </c>
      <c r="C72" s="33" t="s">
        <v>20</v>
      </c>
      <c r="D72" s="33" t="s">
        <v>7</v>
      </c>
      <c r="E72" s="34" t="s">
        <v>55</v>
      </c>
      <c r="F72" s="34"/>
      <c r="G72" s="43">
        <f>SUM(G73)</f>
        <v>313.8</v>
      </c>
    </row>
    <row r="73" spans="1:7" ht="12.75">
      <c r="A73" s="36" t="s">
        <v>48</v>
      </c>
      <c r="B73" s="24" t="s">
        <v>51</v>
      </c>
      <c r="C73" s="23" t="s">
        <v>20</v>
      </c>
      <c r="D73" s="23" t="s">
        <v>7</v>
      </c>
      <c r="E73" s="24" t="s">
        <v>55</v>
      </c>
      <c r="F73" s="24" t="s">
        <v>87</v>
      </c>
      <c r="G73" s="41">
        <v>313.8</v>
      </c>
    </row>
    <row r="74" spans="1:7" ht="12.75">
      <c r="A74" s="39" t="s">
        <v>30</v>
      </c>
      <c r="B74" s="29" t="s">
        <v>51</v>
      </c>
      <c r="C74" s="28" t="s">
        <v>20</v>
      </c>
      <c r="D74" s="28" t="s">
        <v>13</v>
      </c>
      <c r="E74" s="29"/>
      <c r="F74" s="29"/>
      <c r="G74" s="30">
        <f>SUM(G77+G79+G81+G83+G85+G75)</f>
        <v>10742.929</v>
      </c>
    </row>
    <row r="75" spans="1:7" ht="51" hidden="1">
      <c r="A75" s="40" t="s">
        <v>74</v>
      </c>
      <c r="B75" s="34" t="s">
        <v>51</v>
      </c>
      <c r="C75" s="33" t="s">
        <v>20</v>
      </c>
      <c r="D75" s="33" t="s">
        <v>13</v>
      </c>
      <c r="E75" s="34" t="s">
        <v>71</v>
      </c>
      <c r="F75" s="34"/>
      <c r="G75" s="43">
        <f>SUM(G76)</f>
        <v>0</v>
      </c>
    </row>
    <row r="76" spans="1:7" ht="12.75" hidden="1">
      <c r="A76" s="36" t="s">
        <v>72</v>
      </c>
      <c r="B76" s="24" t="s">
        <v>51</v>
      </c>
      <c r="C76" s="23" t="s">
        <v>20</v>
      </c>
      <c r="D76" s="23" t="s">
        <v>13</v>
      </c>
      <c r="E76" s="24" t="s">
        <v>71</v>
      </c>
      <c r="F76" s="24"/>
      <c r="G76" s="41"/>
    </row>
    <row r="77" spans="1:7" ht="12.75">
      <c r="A77" s="40" t="s">
        <v>32</v>
      </c>
      <c r="B77" s="34" t="s">
        <v>51</v>
      </c>
      <c r="C77" s="33" t="s">
        <v>20</v>
      </c>
      <c r="D77" s="33" t="s">
        <v>13</v>
      </c>
      <c r="E77" s="34" t="s">
        <v>31</v>
      </c>
      <c r="F77" s="34"/>
      <c r="G77" s="43">
        <f>SUM(G78)</f>
        <v>1953</v>
      </c>
    </row>
    <row r="78" spans="1:7" ht="30">
      <c r="A78" s="58" t="s">
        <v>79</v>
      </c>
      <c r="B78" s="24" t="s">
        <v>51</v>
      </c>
      <c r="C78" s="23" t="s">
        <v>20</v>
      </c>
      <c r="D78" s="23" t="s">
        <v>13</v>
      </c>
      <c r="E78" s="24" t="s">
        <v>31</v>
      </c>
      <c r="F78" s="24" t="s">
        <v>80</v>
      </c>
      <c r="G78" s="41">
        <f>1653+300</f>
        <v>1953</v>
      </c>
    </row>
    <row r="79" spans="1:7" ht="38.25">
      <c r="A79" s="40" t="s">
        <v>34</v>
      </c>
      <c r="B79" s="34" t="s">
        <v>51</v>
      </c>
      <c r="C79" s="33" t="s">
        <v>20</v>
      </c>
      <c r="D79" s="33" t="s">
        <v>13</v>
      </c>
      <c r="E79" s="34" t="s">
        <v>33</v>
      </c>
      <c r="F79" s="34"/>
      <c r="G79" s="43">
        <f>SUM(G80)</f>
        <v>4560</v>
      </c>
    </row>
    <row r="80" spans="1:7" ht="30">
      <c r="A80" s="58" t="s">
        <v>79</v>
      </c>
      <c r="B80" s="24" t="s">
        <v>51</v>
      </c>
      <c r="C80" s="23" t="s">
        <v>20</v>
      </c>
      <c r="D80" s="23" t="s">
        <v>13</v>
      </c>
      <c r="E80" s="24" t="s">
        <v>33</v>
      </c>
      <c r="F80" s="24" t="s">
        <v>80</v>
      </c>
      <c r="G80" s="41">
        <f>4460+100</f>
        <v>4560</v>
      </c>
    </row>
    <row r="81" spans="1:7" ht="12.75">
      <c r="A81" s="40" t="s">
        <v>36</v>
      </c>
      <c r="B81" s="34" t="s">
        <v>51</v>
      </c>
      <c r="C81" s="33" t="s">
        <v>20</v>
      </c>
      <c r="D81" s="33" t="s">
        <v>13</v>
      </c>
      <c r="E81" s="34" t="s">
        <v>35</v>
      </c>
      <c r="F81" s="34"/>
      <c r="G81" s="43">
        <f>SUM(G82)</f>
        <v>561</v>
      </c>
    </row>
    <row r="82" spans="1:7" ht="30">
      <c r="A82" s="58" t="s">
        <v>79</v>
      </c>
      <c r="B82" s="24" t="s">
        <v>51</v>
      </c>
      <c r="C82" s="23" t="s">
        <v>20</v>
      </c>
      <c r="D82" s="23" t="s">
        <v>13</v>
      </c>
      <c r="E82" s="24" t="s">
        <v>35</v>
      </c>
      <c r="F82" s="24" t="s">
        <v>80</v>
      </c>
      <c r="G82" s="41">
        <v>561</v>
      </c>
    </row>
    <row r="83" spans="1:7" ht="12.75">
      <c r="A83" s="40" t="s">
        <v>38</v>
      </c>
      <c r="B83" s="34" t="s">
        <v>51</v>
      </c>
      <c r="C83" s="33" t="s">
        <v>20</v>
      </c>
      <c r="D83" s="33" t="s">
        <v>13</v>
      </c>
      <c r="E83" s="34" t="s">
        <v>37</v>
      </c>
      <c r="F83" s="34"/>
      <c r="G83" s="43">
        <f>SUM(G84)</f>
        <v>644</v>
      </c>
    </row>
    <row r="84" spans="1:7" ht="30">
      <c r="A84" s="58" t="s">
        <v>79</v>
      </c>
      <c r="B84" s="24" t="s">
        <v>51</v>
      </c>
      <c r="C84" s="23" t="s">
        <v>20</v>
      </c>
      <c r="D84" s="23" t="s">
        <v>13</v>
      </c>
      <c r="E84" s="24" t="s">
        <v>37</v>
      </c>
      <c r="F84" s="24" t="s">
        <v>80</v>
      </c>
      <c r="G84" s="41">
        <f>423+221</f>
        <v>644</v>
      </c>
    </row>
    <row r="85" spans="1:7" ht="25.5">
      <c r="A85" s="40" t="s">
        <v>40</v>
      </c>
      <c r="B85" s="34" t="s">
        <v>51</v>
      </c>
      <c r="C85" s="33" t="s">
        <v>20</v>
      </c>
      <c r="D85" s="33" t="s">
        <v>13</v>
      </c>
      <c r="E85" s="34" t="s">
        <v>39</v>
      </c>
      <c r="F85" s="34"/>
      <c r="G85" s="43">
        <f>SUM(G86)</f>
        <v>3024.929</v>
      </c>
    </row>
    <row r="86" spans="1:7" ht="30">
      <c r="A86" s="58" t="s">
        <v>79</v>
      </c>
      <c r="B86" s="24" t="s">
        <v>51</v>
      </c>
      <c r="C86" s="23" t="s">
        <v>20</v>
      </c>
      <c r="D86" s="23" t="s">
        <v>13</v>
      </c>
      <c r="E86" s="24" t="s">
        <v>39</v>
      </c>
      <c r="F86" s="24" t="s">
        <v>80</v>
      </c>
      <c r="G86" s="41">
        <f>2441.129-50-70-221.2+925</f>
        <v>3024.929</v>
      </c>
    </row>
    <row r="87" spans="1:7" ht="15.75">
      <c r="A87" s="44" t="s">
        <v>112</v>
      </c>
      <c r="B87" s="17" t="s">
        <v>51</v>
      </c>
      <c r="C87" s="15" t="s">
        <v>111</v>
      </c>
      <c r="D87" s="15"/>
      <c r="E87" s="17"/>
      <c r="F87" s="17"/>
      <c r="G87" s="18">
        <f>SUM(G89)</f>
        <v>630</v>
      </c>
    </row>
    <row r="88" spans="1:7" ht="12.75">
      <c r="A88" s="39" t="s">
        <v>113</v>
      </c>
      <c r="B88" s="29" t="s">
        <v>51</v>
      </c>
      <c r="C88" s="28" t="s">
        <v>111</v>
      </c>
      <c r="D88" s="28" t="s">
        <v>5</v>
      </c>
      <c r="E88" s="29"/>
      <c r="F88" s="29"/>
      <c r="G88" s="30">
        <f>SUM(G89)</f>
        <v>630</v>
      </c>
    </row>
    <row r="89" spans="1:7" s="5" customFormat="1" ht="25.5">
      <c r="A89" s="38" t="s">
        <v>114</v>
      </c>
      <c r="B89" s="34" t="s">
        <v>51</v>
      </c>
      <c r="C89" s="33" t="s">
        <v>111</v>
      </c>
      <c r="D89" s="33" t="s">
        <v>5</v>
      </c>
      <c r="E89" s="34" t="s">
        <v>115</v>
      </c>
      <c r="F89" s="34"/>
      <c r="G89" s="43">
        <f>SUM(G90)</f>
        <v>630</v>
      </c>
    </row>
    <row r="90" spans="1:7" ht="13.5" customHeight="1">
      <c r="A90" s="36" t="s">
        <v>48</v>
      </c>
      <c r="B90" s="24" t="s">
        <v>51</v>
      </c>
      <c r="C90" s="23" t="s">
        <v>111</v>
      </c>
      <c r="D90" s="23" t="s">
        <v>5</v>
      </c>
      <c r="E90" s="24" t="s">
        <v>115</v>
      </c>
      <c r="F90" s="24" t="s">
        <v>87</v>
      </c>
      <c r="G90" s="41">
        <f>300+100+230</f>
        <v>630</v>
      </c>
    </row>
    <row r="91" spans="1:7" ht="15.75">
      <c r="A91" s="44" t="s">
        <v>59</v>
      </c>
      <c r="B91" s="17" t="s">
        <v>51</v>
      </c>
      <c r="C91" s="15" t="s">
        <v>60</v>
      </c>
      <c r="D91" s="15"/>
      <c r="E91" s="17"/>
      <c r="F91" s="17"/>
      <c r="G91" s="18">
        <f>SUM(G93)</f>
        <v>61.345</v>
      </c>
    </row>
    <row r="92" spans="1:7" ht="12.75">
      <c r="A92" s="39" t="s">
        <v>61</v>
      </c>
      <c r="B92" s="29" t="s">
        <v>51</v>
      </c>
      <c r="C92" s="28" t="s">
        <v>60</v>
      </c>
      <c r="D92" s="28" t="s">
        <v>5</v>
      </c>
      <c r="E92" s="29"/>
      <c r="F92" s="29"/>
      <c r="G92" s="30">
        <f>SUM(G93)</f>
        <v>61.345</v>
      </c>
    </row>
    <row r="93" spans="1:7" s="5" customFormat="1" ht="25.5">
      <c r="A93" s="40" t="s">
        <v>62</v>
      </c>
      <c r="B93" s="34" t="s">
        <v>51</v>
      </c>
      <c r="C93" s="33" t="s">
        <v>60</v>
      </c>
      <c r="D93" s="33" t="s">
        <v>5</v>
      </c>
      <c r="E93" s="34" t="s">
        <v>63</v>
      </c>
      <c r="F93" s="34"/>
      <c r="G93" s="43">
        <f>SUM(G94)</f>
        <v>61.345</v>
      </c>
    </row>
    <row r="94" spans="1:7" ht="26.25" customHeight="1">
      <c r="A94" s="67" t="s">
        <v>89</v>
      </c>
      <c r="B94" s="24" t="s">
        <v>51</v>
      </c>
      <c r="C94" s="23" t="s">
        <v>60</v>
      </c>
      <c r="D94" s="23" t="s">
        <v>5</v>
      </c>
      <c r="E94" s="24" t="s">
        <v>63</v>
      </c>
      <c r="F94" s="24" t="s">
        <v>90</v>
      </c>
      <c r="G94" s="41">
        <v>61.345</v>
      </c>
    </row>
    <row r="95" spans="1:7" ht="15.75">
      <c r="A95" s="93" t="s">
        <v>49</v>
      </c>
      <c r="B95" s="93"/>
      <c r="C95" s="93"/>
      <c r="D95" s="93"/>
      <c r="E95" s="93"/>
      <c r="F95" s="93"/>
      <c r="G95" s="54">
        <f>SUM(G16+G47+G54+G65+G91+G61+G87)</f>
        <v>16998.923</v>
      </c>
    </row>
    <row r="96" spans="1:5" ht="12.75">
      <c r="A96" s="55"/>
      <c r="B96" s="55"/>
      <c r="C96" s="55"/>
      <c r="D96" s="55"/>
      <c r="E96" s="55"/>
    </row>
    <row r="97" spans="1:5" ht="12.75">
      <c r="A97" s="55"/>
      <c r="B97" s="55"/>
      <c r="C97" s="55"/>
      <c r="D97" s="55"/>
      <c r="E97" s="55"/>
    </row>
    <row r="98" spans="1:5" ht="12.75">
      <c r="A98" s="55"/>
      <c r="B98" s="55"/>
      <c r="C98" s="55"/>
      <c r="D98" s="55"/>
      <c r="E98" s="55"/>
    </row>
    <row r="99" spans="1:5" ht="12.75">
      <c r="A99" s="55"/>
      <c r="B99" s="55"/>
      <c r="C99" s="55"/>
      <c r="D99" s="55"/>
      <c r="E99" s="55"/>
    </row>
    <row r="100" spans="1:5" ht="12.75">
      <c r="A100" s="55"/>
      <c r="B100" s="55"/>
      <c r="C100" s="55"/>
      <c r="D100" s="55"/>
      <c r="E100" s="55"/>
    </row>
    <row r="101" spans="1:5" ht="12.75">
      <c r="A101" s="55"/>
      <c r="B101" s="55"/>
      <c r="C101" s="55"/>
      <c r="D101" s="55"/>
      <c r="E101" s="55"/>
    </row>
    <row r="102" spans="1:5" ht="12.75">
      <c r="A102" s="55"/>
      <c r="B102" s="55"/>
      <c r="C102" s="55"/>
      <c r="D102" s="55"/>
      <c r="E102" s="55"/>
    </row>
    <row r="103" spans="1:5" ht="12.75">
      <c r="A103" s="55"/>
      <c r="B103" s="55"/>
      <c r="C103" s="55"/>
      <c r="D103" s="55"/>
      <c r="E103" s="55"/>
    </row>
    <row r="104" spans="1:5" ht="12.75">
      <c r="A104" s="55"/>
      <c r="B104" s="55"/>
      <c r="C104" s="55"/>
      <c r="D104" s="55"/>
      <c r="E104" s="55"/>
    </row>
    <row r="105" spans="1:5" ht="12.75">
      <c r="A105" s="55"/>
      <c r="B105" s="55"/>
      <c r="C105" s="55"/>
      <c r="D105" s="55"/>
      <c r="E105" s="55"/>
    </row>
    <row r="106" spans="1:5" ht="12.75">
      <c r="A106" s="55"/>
      <c r="B106" s="55"/>
      <c r="C106" s="55"/>
      <c r="D106" s="55"/>
      <c r="E106" s="55"/>
    </row>
    <row r="107" spans="1:5" ht="12.75">
      <c r="A107" s="55"/>
      <c r="B107" s="55"/>
      <c r="C107" s="55"/>
      <c r="D107" s="55"/>
      <c r="E107" s="55"/>
    </row>
    <row r="108" spans="1:5" ht="12.75">
      <c r="A108" s="55"/>
      <c r="B108" s="55"/>
      <c r="C108" s="55"/>
      <c r="D108" s="55"/>
      <c r="E108" s="55"/>
    </row>
    <row r="109" spans="1:5" ht="12.75">
      <c r="A109" s="55"/>
      <c r="B109" s="55"/>
      <c r="C109" s="55"/>
      <c r="D109" s="55"/>
      <c r="E109" s="55"/>
    </row>
    <row r="110" spans="1:5" ht="12.75">
      <c r="A110" s="55"/>
      <c r="B110" s="55"/>
      <c r="C110" s="55"/>
      <c r="D110" s="55"/>
      <c r="E110" s="55"/>
    </row>
    <row r="111" spans="1:5" ht="12.75">
      <c r="A111" s="55"/>
      <c r="B111" s="55"/>
      <c r="C111" s="55"/>
      <c r="D111" s="55"/>
      <c r="E111" s="55"/>
    </row>
    <row r="112" spans="1:5" ht="12.75">
      <c r="A112" s="55"/>
      <c r="B112" s="55"/>
      <c r="C112" s="55"/>
      <c r="D112" s="55"/>
      <c r="E112" s="55"/>
    </row>
    <row r="113" spans="1:5" ht="12.75">
      <c r="A113" s="55"/>
      <c r="B113" s="55"/>
      <c r="C113" s="55"/>
      <c r="D113" s="55"/>
      <c r="E113" s="55"/>
    </row>
    <row r="114" spans="1:5" ht="12.75">
      <c r="A114" s="55"/>
      <c r="B114" s="55"/>
      <c r="C114" s="55"/>
      <c r="D114" s="55"/>
      <c r="E114" s="55"/>
    </row>
    <row r="115" spans="1:5" ht="12.75">
      <c r="A115" s="55"/>
      <c r="B115" s="55"/>
      <c r="C115" s="55"/>
      <c r="D115" s="55"/>
      <c r="E115" s="55"/>
    </row>
    <row r="116" spans="1:5" ht="12.75">
      <c r="A116" s="55"/>
      <c r="B116" s="55"/>
      <c r="C116" s="55"/>
      <c r="D116" s="55"/>
      <c r="E116" s="55"/>
    </row>
    <row r="117" spans="1:5" ht="12.75">
      <c r="A117" s="55"/>
      <c r="B117" s="55"/>
      <c r="C117" s="55"/>
      <c r="D117" s="55"/>
      <c r="E117" s="55"/>
    </row>
    <row r="118" spans="1:5" ht="12.75">
      <c r="A118" s="55"/>
      <c r="B118" s="55"/>
      <c r="C118" s="55"/>
      <c r="D118" s="55"/>
      <c r="E118" s="55"/>
    </row>
    <row r="119" spans="1:5" ht="12.75">
      <c r="A119" s="55"/>
      <c r="B119" s="55"/>
      <c r="C119" s="55"/>
      <c r="D119" s="55"/>
      <c r="E119" s="55"/>
    </row>
    <row r="120" spans="1:5" ht="12.75">
      <c r="A120" s="55"/>
      <c r="B120" s="55"/>
      <c r="C120" s="55"/>
      <c r="D120" s="55"/>
      <c r="E120" s="55"/>
    </row>
    <row r="121" spans="1:5" ht="12.75">
      <c r="A121" s="55"/>
      <c r="B121" s="55"/>
      <c r="C121" s="55"/>
      <c r="D121" s="55"/>
      <c r="E121" s="55"/>
    </row>
    <row r="122" spans="1:5" ht="12.75">
      <c r="A122" s="55"/>
      <c r="B122" s="55"/>
      <c r="C122" s="55"/>
      <c r="D122" s="55"/>
      <c r="E122" s="55"/>
    </row>
    <row r="123" spans="1:5" ht="12.75">
      <c r="A123" s="55"/>
      <c r="B123" s="55"/>
      <c r="C123" s="55"/>
      <c r="D123" s="55"/>
      <c r="E123" s="55"/>
    </row>
    <row r="124" spans="1:5" ht="12.75">
      <c r="A124" s="55"/>
      <c r="B124" s="55"/>
      <c r="C124" s="55"/>
      <c r="D124" s="55"/>
      <c r="E124" s="55"/>
    </row>
    <row r="125" spans="1:5" ht="12.75">
      <c r="A125" s="55"/>
      <c r="B125" s="55"/>
      <c r="C125" s="55"/>
      <c r="D125" s="55"/>
      <c r="E125" s="55"/>
    </row>
    <row r="126" spans="1:5" ht="12.75">
      <c r="A126" s="55"/>
      <c r="B126" s="55"/>
      <c r="C126" s="55"/>
      <c r="D126" s="55"/>
      <c r="E126" s="55"/>
    </row>
    <row r="127" spans="1:5" ht="12.75">
      <c r="A127" s="55"/>
      <c r="B127" s="55"/>
      <c r="C127" s="55"/>
      <c r="D127" s="55"/>
      <c r="E127" s="55"/>
    </row>
    <row r="128" spans="1:5" ht="12.75">
      <c r="A128" s="55"/>
      <c r="B128" s="55"/>
      <c r="C128" s="55"/>
      <c r="D128" s="55"/>
      <c r="E128" s="55"/>
    </row>
    <row r="129" spans="1:5" ht="12.75">
      <c r="A129" s="55"/>
      <c r="B129" s="55"/>
      <c r="C129" s="55"/>
      <c r="D129" s="55"/>
      <c r="E129" s="55"/>
    </row>
    <row r="130" spans="1:5" ht="12.75">
      <c r="A130" s="55"/>
      <c r="B130" s="55"/>
      <c r="C130" s="55"/>
      <c r="D130" s="55"/>
      <c r="E130" s="55"/>
    </row>
    <row r="131" spans="1:5" ht="12.75">
      <c r="A131" s="55"/>
      <c r="B131" s="55"/>
      <c r="C131" s="55"/>
      <c r="D131" s="55"/>
      <c r="E131" s="55"/>
    </row>
    <row r="132" spans="1:5" ht="12.75">
      <c r="A132" s="55"/>
      <c r="B132" s="55"/>
      <c r="C132" s="55"/>
      <c r="D132" s="55"/>
      <c r="E132" s="55"/>
    </row>
    <row r="133" spans="1:5" ht="12.75">
      <c r="A133" s="55"/>
      <c r="B133" s="55"/>
      <c r="C133" s="55"/>
      <c r="D133" s="55"/>
      <c r="E133" s="55"/>
    </row>
    <row r="134" spans="1:5" ht="12.75">
      <c r="A134" s="55"/>
      <c r="B134" s="55"/>
      <c r="C134" s="55"/>
      <c r="D134" s="55"/>
      <c r="E134" s="55"/>
    </row>
    <row r="135" spans="1:5" ht="12.75">
      <c r="A135" s="55"/>
      <c r="B135" s="55"/>
      <c r="C135" s="55"/>
      <c r="D135" s="55"/>
      <c r="E135" s="55"/>
    </row>
    <row r="136" spans="1:5" ht="12.75">
      <c r="A136" s="55"/>
      <c r="B136" s="55"/>
      <c r="C136" s="55"/>
      <c r="D136" s="55"/>
      <c r="E136" s="55"/>
    </row>
    <row r="137" spans="1:5" ht="12.75">
      <c r="A137" s="55"/>
      <c r="B137" s="55"/>
      <c r="C137" s="55"/>
      <c r="D137" s="55"/>
      <c r="E137" s="55"/>
    </row>
    <row r="138" spans="1:5" ht="12.75">
      <c r="A138" s="55"/>
      <c r="B138" s="55"/>
      <c r="C138" s="55"/>
      <c r="D138" s="55"/>
      <c r="E138" s="55"/>
    </row>
    <row r="139" spans="1:5" ht="12.75">
      <c r="A139" s="55"/>
      <c r="B139" s="55"/>
      <c r="C139" s="55"/>
      <c r="D139" s="55"/>
      <c r="E139" s="55"/>
    </row>
    <row r="140" spans="1:5" ht="12.75">
      <c r="A140" s="55"/>
      <c r="B140" s="55"/>
      <c r="C140" s="55"/>
      <c r="D140" s="55"/>
      <c r="E140" s="55"/>
    </row>
    <row r="141" spans="1:5" ht="12.75">
      <c r="A141" s="55"/>
      <c r="B141" s="55"/>
      <c r="C141" s="55"/>
      <c r="D141" s="55"/>
      <c r="E141" s="55"/>
    </row>
    <row r="142" spans="1:5" ht="12.75">
      <c r="A142" s="55"/>
      <c r="B142" s="55"/>
      <c r="C142" s="55"/>
      <c r="D142" s="55"/>
      <c r="E142" s="55"/>
    </row>
    <row r="143" spans="1:5" ht="12.75">
      <c r="A143" s="55"/>
      <c r="B143" s="55"/>
      <c r="C143" s="55"/>
      <c r="D143" s="55"/>
      <c r="E143" s="55"/>
    </row>
    <row r="144" spans="1:5" ht="12.75">
      <c r="A144" s="55"/>
      <c r="B144" s="55"/>
      <c r="C144" s="55"/>
      <c r="D144" s="55"/>
      <c r="E144" s="55"/>
    </row>
    <row r="145" spans="1:5" ht="12.75">
      <c r="A145" s="55"/>
      <c r="B145" s="55"/>
      <c r="C145" s="55"/>
      <c r="D145" s="55"/>
      <c r="E145" s="55"/>
    </row>
    <row r="146" spans="1:5" ht="12.75">
      <c r="A146" s="55"/>
      <c r="B146" s="55"/>
      <c r="C146" s="55"/>
      <c r="D146" s="55"/>
      <c r="E146" s="55"/>
    </row>
    <row r="147" spans="1:5" ht="12.75">
      <c r="A147" s="55"/>
      <c r="B147" s="55"/>
      <c r="C147" s="55"/>
      <c r="D147" s="55"/>
      <c r="E147" s="55"/>
    </row>
    <row r="148" spans="1:5" ht="12.75">
      <c r="A148" s="55"/>
      <c r="B148" s="55"/>
      <c r="C148" s="55"/>
      <c r="D148" s="55"/>
      <c r="E148" s="55"/>
    </row>
    <row r="149" spans="1:5" ht="12.75">
      <c r="A149" s="55"/>
      <c r="B149" s="55"/>
      <c r="C149" s="55"/>
      <c r="D149" s="55"/>
      <c r="E149" s="55"/>
    </row>
    <row r="150" spans="1:5" ht="12.75">
      <c r="A150" s="55"/>
      <c r="B150" s="55"/>
      <c r="C150" s="55"/>
      <c r="D150" s="55"/>
      <c r="E150" s="55"/>
    </row>
    <row r="151" spans="1:5" ht="12.75">
      <c r="A151" s="55"/>
      <c r="B151" s="55"/>
      <c r="C151" s="55"/>
      <c r="D151" s="55"/>
      <c r="E151" s="55"/>
    </row>
    <row r="152" spans="1:5" ht="12.75">
      <c r="A152" s="55"/>
      <c r="B152" s="55"/>
      <c r="C152" s="55"/>
      <c r="D152" s="55"/>
      <c r="E152" s="55"/>
    </row>
    <row r="153" spans="1:5" ht="12.75">
      <c r="A153" s="55"/>
      <c r="B153" s="55"/>
      <c r="C153" s="55"/>
      <c r="D153" s="55"/>
      <c r="E153" s="55"/>
    </row>
    <row r="154" spans="1:5" ht="12.75">
      <c r="A154" s="55"/>
      <c r="B154" s="55"/>
      <c r="C154" s="55"/>
      <c r="D154" s="55"/>
      <c r="E154" s="55"/>
    </row>
    <row r="155" spans="1:5" ht="12.75">
      <c r="A155" s="55"/>
      <c r="B155" s="55"/>
      <c r="C155" s="55"/>
      <c r="D155" s="55"/>
      <c r="E155" s="55"/>
    </row>
    <row r="156" spans="1:5" ht="12.75">
      <c r="A156" s="55"/>
      <c r="B156" s="55"/>
      <c r="C156" s="55"/>
      <c r="D156" s="55"/>
      <c r="E156" s="55"/>
    </row>
    <row r="157" spans="1:5" ht="12.75">
      <c r="A157" s="55"/>
      <c r="B157" s="55"/>
      <c r="C157" s="55"/>
      <c r="D157" s="55"/>
      <c r="E157" s="55"/>
    </row>
    <row r="158" spans="1:5" ht="12.75">
      <c r="A158" s="55"/>
      <c r="B158" s="55"/>
      <c r="C158" s="55"/>
      <c r="D158" s="55"/>
      <c r="E158" s="55"/>
    </row>
    <row r="159" spans="1:5" ht="12.75">
      <c r="A159" s="55"/>
      <c r="B159" s="55"/>
      <c r="C159" s="55"/>
      <c r="D159" s="55"/>
      <c r="E159" s="55"/>
    </row>
    <row r="160" spans="1:5" ht="12.75">
      <c r="A160" s="55"/>
      <c r="B160" s="55"/>
      <c r="C160" s="55"/>
      <c r="D160" s="55"/>
      <c r="E160" s="55"/>
    </row>
    <row r="161" spans="1:5" ht="12.75">
      <c r="A161" s="55"/>
      <c r="B161" s="55"/>
      <c r="C161" s="55"/>
      <c r="D161" s="55"/>
      <c r="E161" s="55"/>
    </row>
    <row r="162" spans="1:5" ht="12.75">
      <c r="A162" s="55"/>
      <c r="B162" s="55"/>
      <c r="C162" s="55"/>
      <c r="D162" s="55"/>
      <c r="E162" s="55"/>
    </row>
    <row r="163" spans="1:5" ht="12.75">
      <c r="A163" s="55"/>
      <c r="B163" s="55"/>
      <c r="C163" s="55"/>
      <c r="D163" s="55"/>
      <c r="E163" s="55"/>
    </row>
    <row r="164" spans="1:5" ht="12.75">
      <c r="A164" s="55"/>
      <c r="B164" s="55"/>
      <c r="C164" s="55"/>
      <c r="D164" s="55"/>
      <c r="E164" s="55"/>
    </row>
    <row r="165" spans="1:5" ht="12.75">
      <c r="A165" s="55"/>
      <c r="B165" s="55"/>
      <c r="C165" s="55"/>
      <c r="D165" s="55"/>
      <c r="E165" s="55"/>
    </row>
    <row r="166" spans="1:5" ht="12.75">
      <c r="A166" s="55"/>
      <c r="B166" s="55"/>
      <c r="C166" s="55"/>
      <c r="D166" s="55"/>
      <c r="E166" s="55"/>
    </row>
    <row r="167" spans="1:5" ht="12.75">
      <c r="A167" s="55"/>
      <c r="B167" s="55"/>
      <c r="C167" s="55"/>
      <c r="D167" s="55"/>
      <c r="E167" s="55"/>
    </row>
    <row r="168" spans="1:5" ht="12.75">
      <c r="A168" s="55"/>
      <c r="B168" s="55"/>
      <c r="C168" s="55"/>
      <c r="D168" s="55"/>
      <c r="E168" s="55"/>
    </row>
    <row r="169" spans="1:5" ht="12.75">
      <c r="A169" s="55"/>
      <c r="B169" s="55"/>
      <c r="C169" s="55"/>
      <c r="D169" s="55"/>
      <c r="E169" s="55"/>
    </row>
    <row r="170" spans="1:5" ht="12.75">
      <c r="A170" s="55"/>
      <c r="B170" s="55"/>
      <c r="C170" s="55"/>
      <c r="D170" s="55"/>
      <c r="E170" s="55"/>
    </row>
    <row r="171" spans="1:5" ht="12.75">
      <c r="A171" s="55"/>
      <c r="B171" s="55"/>
      <c r="C171" s="55"/>
      <c r="D171" s="55"/>
      <c r="E171" s="55"/>
    </row>
    <row r="172" spans="1:5" ht="12.75">
      <c r="A172" s="55"/>
      <c r="B172" s="55"/>
      <c r="C172" s="55"/>
      <c r="D172" s="55"/>
      <c r="E172" s="55"/>
    </row>
    <row r="173" spans="1:5" ht="12.75">
      <c r="A173" s="55"/>
      <c r="B173" s="55"/>
      <c r="C173" s="55"/>
      <c r="D173" s="55"/>
      <c r="E173" s="55"/>
    </row>
    <row r="174" spans="1:5" ht="12.75">
      <c r="A174" s="55"/>
      <c r="B174" s="55"/>
      <c r="C174" s="55"/>
      <c r="D174" s="55"/>
      <c r="E174" s="55"/>
    </row>
    <row r="175" spans="1:5" ht="12.75">
      <c r="A175" s="55"/>
      <c r="B175" s="55"/>
      <c r="C175" s="55"/>
      <c r="D175" s="55"/>
      <c r="E175" s="55"/>
    </row>
    <row r="176" spans="1:5" ht="12.75">
      <c r="A176" s="55"/>
      <c r="B176" s="55"/>
      <c r="C176" s="55"/>
      <c r="D176" s="55"/>
      <c r="E176" s="55"/>
    </row>
    <row r="177" spans="1:5" ht="12.75">
      <c r="A177" s="55"/>
      <c r="B177" s="55"/>
      <c r="C177" s="55"/>
      <c r="D177" s="55"/>
      <c r="E177" s="55"/>
    </row>
    <row r="178" spans="1:5" ht="12.75">
      <c r="A178" s="55"/>
      <c r="B178" s="55"/>
      <c r="C178" s="55"/>
      <c r="D178" s="55"/>
      <c r="E178" s="55"/>
    </row>
    <row r="179" spans="1:5" ht="12.75">
      <c r="A179" s="55"/>
      <c r="B179" s="55"/>
      <c r="C179" s="55"/>
      <c r="D179" s="55"/>
      <c r="E179" s="55"/>
    </row>
    <row r="180" spans="1:5" ht="12.75">
      <c r="A180" s="55"/>
      <c r="B180" s="55"/>
      <c r="C180" s="55"/>
      <c r="D180" s="55"/>
      <c r="E180" s="55"/>
    </row>
    <row r="181" spans="1:5" ht="12.75">
      <c r="A181" s="55"/>
      <c r="B181" s="55"/>
      <c r="C181" s="55"/>
      <c r="D181" s="55"/>
      <c r="E181" s="55"/>
    </row>
    <row r="182" spans="1:5" ht="12.75">
      <c r="A182" s="55"/>
      <c r="B182" s="55"/>
      <c r="C182" s="55"/>
      <c r="D182" s="55"/>
      <c r="E182" s="55"/>
    </row>
    <row r="183" spans="1:5" ht="12.75">
      <c r="A183" s="55"/>
      <c r="B183" s="55"/>
      <c r="C183" s="55"/>
      <c r="D183" s="55"/>
      <c r="E183" s="55"/>
    </row>
    <row r="184" spans="1:5" ht="12.75">
      <c r="A184" s="55"/>
      <c r="B184" s="55"/>
      <c r="C184" s="55"/>
      <c r="D184" s="55"/>
      <c r="E184" s="55"/>
    </row>
    <row r="185" spans="1:5" ht="12.75">
      <c r="A185" s="55"/>
      <c r="B185" s="55"/>
      <c r="C185" s="55"/>
      <c r="D185" s="55"/>
      <c r="E185" s="55"/>
    </row>
    <row r="186" spans="1:5" ht="12.75">
      <c r="A186" s="55"/>
      <c r="B186" s="55"/>
      <c r="C186" s="55"/>
      <c r="D186" s="55"/>
      <c r="E186" s="55"/>
    </row>
    <row r="187" spans="1:5" ht="12.75">
      <c r="A187" s="55"/>
      <c r="B187" s="55"/>
      <c r="C187" s="55"/>
      <c r="D187" s="55"/>
      <c r="E187" s="55"/>
    </row>
    <row r="188" spans="1:5" ht="12.75">
      <c r="A188" s="55"/>
      <c r="B188" s="55"/>
      <c r="C188" s="55"/>
      <c r="D188" s="55"/>
      <c r="E188" s="55"/>
    </row>
    <row r="189" spans="1:5" ht="12.75">
      <c r="A189" s="55"/>
      <c r="B189" s="55"/>
      <c r="C189" s="55"/>
      <c r="D189" s="55"/>
      <c r="E189" s="55"/>
    </row>
    <row r="190" spans="1:5" ht="12.75">
      <c r="A190" s="55"/>
      <c r="B190" s="55"/>
      <c r="C190" s="55"/>
      <c r="D190" s="55"/>
      <c r="E190" s="55"/>
    </row>
    <row r="191" spans="1:5" ht="12.75">
      <c r="A191" s="55"/>
      <c r="B191" s="55"/>
      <c r="C191" s="55"/>
      <c r="D191" s="55"/>
      <c r="E191" s="55"/>
    </row>
    <row r="192" spans="1:5" ht="12.75">
      <c r="A192" s="55"/>
      <c r="B192" s="55"/>
      <c r="C192" s="55"/>
      <c r="D192" s="55"/>
      <c r="E192" s="55"/>
    </row>
    <row r="193" spans="1:5" ht="12.75">
      <c r="A193" s="55"/>
      <c r="B193" s="55"/>
      <c r="C193" s="55"/>
      <c r="D193" s="55"/>
      <c r="E193" s="55"/>
    </row>
    <row r="194" spans="1:5" ht="12.75">
      <c r="A194" s="55"/>
      <c r="B194" s="55"/>
      <c r="C194" s="55"/>
      <c r="D194" s="55"/>
      <c r="E194" s="55"/>
    </row>
    <row r="195" spans="1:5" ht="12.75">
      <c r="A195" s="55"/>
      <c r="B195" s="55"/>
      <c r="C195" s="55"/>
      <c r="D195" s="55"/>
      <c r="E195" s="55"/>
    </row>
    <row r="196" spans="1:5" ht="12.75">
      <c r="A196" s="55"/>
      <c r="B196" s="55"/>
      <c r="C196" s="55"/>
      <c r="D196" s="55"/>
      <c r="E196" s="55"/>
    </row>
    <row r="197" spans="1:5" ht="12.75">
      <c r="A197" s="55"/>
      <c r="B197" s="55"/>
      <c r="C197" s="55"/>
      <c r="D197" s="55"/>
      <c r="E197" s="55"/>
    </row>
    <row r="198" spans="1:5" ht="12.75">
      <c r="A198" s="55"/>
      <c r="B198" s="55"/>
      <c r="C198" s="55"/>
      <c r="D198" s="55"/>
      <c r="E198" s="55"/>
    </row>
    <row r="199" spans="1:5" ht="12.75">
      <c r="A199" s="55"/>
      <c r="B199" s="55"/>
      <c r="C199" s="55"/>
      <c r="D199" s="55"/>
      <c r="E199" s="55"/>
    </row>
    <row r="200" spans="1:5" ht="12.75">
      <c r="A200" s="55"/>
      <c r="B200" s="55"/>
      <c r="C200" s="55"/>
      <c r="D200" s="55"/>
      <c r="E200" s="55"/>
    </row>
    <row r="201" spans="1:5" ht="12.75">
      <c r="A201" s="55"/>
      <c r="B201" s="55"/>
      <c r="C201" s="55"/>
      <c r="D201" s="55"/>
      <c r="E201" s="55"/>
    </row>
    <row r="202" spans="1:5" ht="12.75">
      <c r="A202" s="55"/>
      <c r="B202" s="55"/>
      <c r="C202" s="55"/>
      <c r="D202" s="55"/>
      <c r="E202" s="55"/>
    </row>
    <row r="203" spans="1:5" ht="12.75">
      <c r="A203" s="55"/>
      <c r="B203" s="55"/>
      <c r="C203" s="55"/>
      <c r="D203" s="55"/>
      <c r="E203" s="55"/>
    </row>
    <row r="204" spans="1:5" ht="12.75">
      <c r="A204" s="55"/>
      <c r="B204" s="55"/>
      <c r="C204" s="55"/>
      <c r="D204" s="55"/>
      <c r="E204" s="55"/>
    </row>
    <row r="205" spans="1:5" ht="12.75">
      <c r="A205" s="55"/>
      <c r="B205" s="55"/>
      <c r="C205" s="55"/>
      <c r="D205" s="55"/>
      <c r="E205" s="55"/>
    </row>
    <row r="206" spans="1:5" ht="12.75">
      <c r="A206" s="55"/>
      <c r="B206" s="55"/>
      <c r="C206" s="55"/>
      <c r="D206" s="55"/>
      <c r="E206" s="55"/>
    </row>
    <row r="207" spans="1:5" ht="12.75">
      <c r="A207" s="55"/>
      <c r="B207" s="55"/>
      <c r="C207" s="55"/>
      <c r="D207" s="55"/>
      <c r="E207" s="55"/>
    </row>
    <row r="208" spans="1:5" ht="12.75">
      <c r="A208" s="55"/>
      <c r="B208" s="55"/>
      <c r="C208" s="55"/>
      <c r="D208" s="55"/>
      <c r="E208" s="55"/>
    </row>
    <row r="209" spans="1:5" ht="12.75">
      <c r="A209" s="55"/>
      <c r="B209" s="55"/>
      <c r="C209" s="55"/>
      <c r="D209" s="55"/>
      <c r="E209" s="55"/>
    </row>
    <row r="210" spans="1:5" ht="12.75">
      <c r="A210" s="55"/>
      <c r="B210" s="55"/>
      <c r="C210" s="55"/>
      <c r="D210" s="55"/>
      <c r="E210" s="55"/>
    </row>
    <row r="211" spans="1:5" ht="12.75">
      <c r="A211" s="55"/>
      <c r="B211" s="55"/>
      <c r="C211" s="55"/>
      <c r="D211" s="55"/>
      <c r="E211" s="55"/>
    </row>
    <row r="212" spans="1:5" ht="12.75">
      <c r="A212" s="55"/>
      <c r="B212" s="55"/>
      <c r="C212" s="55"/>
      <c r="D212" s="55"/>
      <c r="E212" s="55"/>
    </row>
    <row r="213" spans="1:5" ht="12.75">
      <c r="A213" s="55"/>
      <c r="B213" s="55"/>
      <c r="C213" s="55"/>
      <c r="D213" s="55"/>
      <c r="E213" s="55"/>
    </row>
    <row r="214" spans="1:5" ht="12.75">
      <c r="A214" s="55"/>
      <c r="B214" s="55"/>
      <c r="C214" s="55"/>
      <c r="D214" s="55"/>
      <c r="E214" s="55"/>
    </row>
  </sheetData>
  <sheetProtection/>
  <mergeCells count="12">
    <mergeCell ref="A95:F95"/>
    <mergeCell ref="B9:G9"/>
    <mergeCell ref="A8:G8"/>
    <mergeCell ref="A7:G7"/>
    <mergeCell ref="A11:G11"/>
    <mergeCell ref="A12:G12"/>
    <mergeCell ref="A1:G1"/>
    <mergeCell ref="A2:G2"/>
    <mergeCell ref="A3:G3"/>
    <mergeCell ref="A4:G4"/>
    <mergeCell ref="A5:G5"/>
    <mergeCell ref="A6:G6"/>
  </mergeCells>
  <printOptions/>
  <pageMargins left="0.75" right="0.75" top="0.24" bottom="0.24" header="0.5" footer="0.5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0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9.75390625" style="1" customWidth="1"/>
    <col min="6" max="6" width="8.00390625" style="66" customWidth="1"/>
    <col min="7" max="7" width="16.00390625" style="3" customWidth="1"/>
    <col min="8" max="8" width="15.75390625" style="1" customWidth="1"/>
    <col min="9" max="9" width="9.125" style="1" customWidth="1"/>
    <col min="10" max="10" width="9.875" style="1" bestFit="1" customWidth="1"/>
    <col min="11" max="16384" width="9.125" style="1" customWidth="1"/>
  </cols>
  <sheetData>
    <row r="1" spans="1:8" ht="15" customHeight="1">
      <c r="A1" s="90" t="s">
        <v>105</v>
      </c>
      <c r="B1" s="90"/>
      <c r="C1" s="90"/>
      <c r="D1" s="90"/>
      <c r="E1" s="90"/>
      <c r="F1" s="90"/>
      <c r="G1" s="90"/>
      <c r="H1" s="90"/>
    </row>
    <row r="2" spans="1:8" ht="14.25" customHeight="1">
      <c r="A2" s="90" t="s">
        <v>41</v>
      </c>
      <c r="B2" s="90"/>
      <c r="C2" s="90"/>
      <c r="D2" s="90"/>
      <c r="E2" s="90"/>
      <c r="F2" s="90"/>
      <c r="G2" s="90"/>
      <c r="H2" s="90"/>
    </row>
    <row r="3" spans="1:8" ht="14.25" customHeight="1">
      <c r="A3" s="90" t="s">
        <v>91</v>
      </c>
      <c r="B3" s="90"/>
      <c r="C3" s="90"/>
      <c r="D3" s="90"/>
      <c r="E3" s="90"/>
      <c r="F3" s="90"/>
      <c r="G3" s="90"/>
      <c r="H3" s="90"/>
    </row>
    <row r="4" spans="1:8" ht="14.25" customHeight="1">
      <c r="A4" s="90" t="s">
        <v>123</v>
      </c>
      <c r="B4" s="90"/>
      <c r="C4" s="90"/>
      <c r="D4" s="90"/>
      <c r="E4" s="90"/>
      <c r="F4" s="90"/>
      <c r="G4" s="90"/>
      <c r="H4" s="90"/>
    </row>
    <row r="5" spans="1:8" ht="14.25" customHeight="1">
      <c r="A5" s="90" t="s">
        <v>64</v>
      </c>
      <c r="B5" s="90"/>
      <c r="C5" s="90"/>
      <c r="D5" s="90"/>
      <c r="E5" s="90"/>
      <c r="F5" s="90"/>
      <c r="G5" s="90"/>
      <c r="H5" s="90"/>
    </row>
    <row r="6" spans="1:8" ht="14.25" customHeight="1">
      <c r="A6" s="90" t="s">
        <v>104</v>
      </c>
      <c r="B6" s="90"/>
      <c r="C6" s="90"/>
      <c r="D6" s="90"/>
      <c r="E6" s="90"/>
      <c r="F6" s="90"/>
      <c r="G6" s="90"/>
      <c r="H6" s="90"/>
    </row>
    <row r="7" spans="1:8" ht="14.25" customHeight="1">
      <c r="A7" s="68"/>
      <c r="B7" s="90" t="s">
        <v>103</v>
      </c>
      <c r="C7" s="90"/>
      <c r="D7" s="90"/>
      <c r="E7" s="90"/>
      <c r="F7" s="90"/>
      <c r="G7" s="90"/>
      <c r="H7" s="90"/>
    </row>
    <row r="8" spans="1:8" ht="12.75">
      <c r="A8" s="2"/>
      <c r="B8" s="2"/>
      <c r="C8" s="2"/>
      <c r="D8" s="2"/>
      <c r="E8" s="2"/>
      <c r="F8" s="65"/>
      <c r="G8" s="6"/>
      <c r="H8"/>
    </row>
    <row r="9" spans="1:8" ht="15.75">
      <c r="A9" s="94" t="s">
        <v>58</v>
      </c>
      <c r="B9" s="94"/>
      <c r="C9" s="94"/>
      <c r="D9" s="94"/>
      <c r="E9" s="94"/>
      <c r="F9" s="94"/>
      <c r="G9" s="94"/>
      <c r="H9"/>
    </row>
    <row r="10" spans="1:8" ht="15.75">
      <c r="A10" s="94" t="s">
        <v>92</v>
      </c>
      <c r="B10" s="94"/>
      <c r="C10" s="94"/>
      <c r="D10" s="94"/>
      <c r="E10" s="94"/>
      <c r="F10" s="94"/>
      <c r="G10" s="94"/>
      <c r="H10"/>
    </row>
    <row r="11" spans="7:8" ht="12.75">
      <c r="G11" s="4"/>
      <c r="H11" s="4" t="s">
        <v>0</v>
      </c>
    </row>
    <row r="12" spans="1:8" ht="12.75">
      <c r="A12" s="7" t="s">
        <v>46</v>
      </c>
      <c r="B12" s="7" t="s">
        <v>50</v>
      </c>
      <c r="C12" s="8" t="s">
        <v>1</v>
      </c>
      <c r="D12" s="8" t="s">
        <v>2</v>
      </c>
      <c r="E12" s="7" t="s">
        <v>3</v>
      </c>
      <c r="F12" s="7" t="s">
        <v>4</v>
      </c>
      <c r="G12" s="7">
        <v>2014</v>
      </c>
      <c r="H12" s="69">
        <v>2015</v>
      </c>
    </row>
    <row r="13" spans="1:8" ht="36">
      <c r="A13" s="9" t="s">
        <v>73</v>
      </c>
      <c r="B13" s="10">
        <v>800</v>
      </c>
      <c r="C13" s="11"/>
      <c r="D13" s="11"/>
      <c r="E13" s="10"/>
      <c r="F13" s="10"/>
      <c r="G13" s="12">
        <f>SUM(G81)</f>
        <v>11098.2</v>
      </c>
      <c r="H13" s="12">
        <f>SUM(H81)</f>
        <v>11472.6</v>
      </c>
    </row>
    <row r="14" spans="1:8" ht="15.75">
      <c r="A14" s="13" t="s">
        <v>6</v>
      </c>
      <c r="B14" s="14">
        <v>800</v>
      </c>
      <c r="C14" s="15" t="s">
        <v>5</v>
      </c>
      <c r="D14" s="16"/>
      <c r="E14" s="17"/>
      <c r="F14" s="17"/>
      <c r="G14" s="18">
        <f>SUM(G19+G36+G39+G42+G15)</f>
        <v>2741.1</v>
      </c>
      <c r="H14" s="18">
        <f>SUM(H19+H36+H39+H42+H15)</f>
        <v>2746.7999999999997</v>
      </c>
    </row>
    <row r="15" spans="1:8" s="21" customFormat="1" ht="31.5" customHeight="1" hidden="1">
      <c r="A15" s="26" t="s">
        <v>8</v>
      </c>
      <c r="B15" s="27">
        <v>800</v>
      </c>
      <c r="C15" s="28" t="s">
        <v>5</v>
      </c>
      <c r="D15" s="28" t="s">
        <v>7</v>
      </c>
      <c r="E15" s="29"/>
      <c r="F15" s="29"/>
      <c r="G15" s="30">
        <f>SUM(G16)</f>
        <v>0</v>
      </c>
      <c r="H15" s="30">
        <f>SUM(H16)</f>
        <v>0</v>
      </c>
    </row>
    <row r="16" spans="1:8" s="5" customFormat="1" ht="12.75" hidden="1">
      <c r="A16" s="70" t="s">
        <v>10</v>
      </c>
      <c r="B16" s="32">
        <v>800</v>
      </c>
      <c r="C16" s="33" t="s">
        <v>5</v>
      </c>
      <c r="D16" s="33" t="s">
        <v>7</v>
      </c>
      <c r="E16" s="34" t="s">
        <v>9</v>
      </c>
      <c r="F16" s="34"/>
      <c r="G16" s="35">
        <f>G17+G18</f>
        <v>0</v>
      </c>
      <c r="H16" s="35">
        <f>H17+H18</f>
        <v>0</v>
      </c>
    </row>
    <row r="17" spans="1:8" s="5" customFormat="1" ht="14.25" customHeight="1" hidden="1">
      <c r="A17" s="56" t="s">
        <v>75</v>
      </c>
      <c r="B17" s="22">
        <v>800</v>
      </c>
      <c r="C17" s="23" t="s">
        <v>5</v>
      </c>
      <c r="D17" s="23" t="s">
        <v>7</v>
      </c>
      <c r="E17" s="24" t="s">
        <v>9</v>
      </c>
      <c r="F17" s="24" t="s">
        <v>76</v>
      </c>
      <c r="G17" s="25"/>
      <c r="H17" s="25"/>
    </row>
    <row r="18" spans="1:8" s="5" customFormat="1" ht="14.25" customHeight="1" hidden="1">
      <c r="A18" s="57" t="s">
        <v>77</v>
      </c>
      <c r="B18" s="22">
        <v>800</v>
      </c>
      <c r="C18" s="23" t="s">
        <v>5</v>
      </c>
      <c r="D18" s="23" t="s">
        <v>7</v>
      </c>
      <c r="E18" s="24" t="s">
        <v>9</v>
      </c>
      <c r="F18" s="24" t="s">
        <v>78</v>
      </c>
      <c r="G18" s="25"/>
      <c r="H18" s="25"/>
    </row>
    <row r="19" spans="1:8" ht="38.25">
      <c r="A19" s="26" t="s">
        <v>15</v>
      </c>
      <c r="B19" s="27">
        <v>800</v>
      </c>
      <c r="C19" s="28" t="s">
        <v>5</v>
      </c>
      <c r="D19" s="28" t="s">
        <v>14</v>
      </c>
      <c r="E19" s="29"/>
      <c r="F19" s="29"/>
      <c r="G19" s="30">
        <f>SUM(G20+G27+G30+G34+G33)</f>
        <v>2607.6</v>
      </c>
      <c r="H19" s="30">
        <f>SUM(H20+H27+H30+H34+H33)</f>
        <v>2613.2999999999997</v>
      </c>
    </row>
    <row r="20" spans="1:8" ht="12.75">
      <c r="A20" s="31" t="s">
        <v>17</v>
      </c>
      <c r="B20" s="32">
        <v>800</v>
      </c>
      <c r="C20" s="33" t="s">
        <v>5</v>
      </c>
      <c r="D20" s="33" t="s">
        <v>14</v>
      </c>
      <c r="E20" s="34" t="s">
        <v>16</v>
      </c>
      <c r="F20" s="34"/>
      <c r="G20" s="35">
        <f>G21+G22+G24+G25+G26+G23</f>
        <v>2115.5</v>
      </c>
      <c r="H20" s="35">
        <f>H21+H22+H24+H25+H26+H23</f>
        <v>2115.5</v>
      </c>
    </row>
    <row r="21" spans="1:8" ht="12.75">
      <c r="A21" s="56" t="s">
        <v>75</v>
      </c>
      <c r="B21" s="24" t="s">
        <v>51</v>
      </c>
      <c r="C21" s="23" t="s">
        <v>5</v>
      </c>
      <c r="D21" s="37" t="s">
        <v>14</v>
      </c>
      <c r="E21" s="24" t="s">
        <v>16</v>
      </c>
      <c r="F21" s="24" t="s">
        <v>76</v>
      </c>
      <c r="G21" s="25">
        <v>1162.5</v>
      </c>
      <c r="H21" s="25">
        <v>1162.5</v>
      </c>
    </row>
    <row r="22" spans="1:8" ht="15">
      <c r="A22" s="57" t="s">
        <v>77</v>
      </c>
      <c r="B22" s="24" t="s">
        <v>51</v>
      </c>
      <c r="C22" s="23" t="s">
        <v>5</v>
      </c>
      <c r="D22" s="37" t="s">
        <v>14</v>
      </c>
      <c r="E22" s="24" t="s">
        <v>16</v>
      </c>
      <c r="F22" s="24" t="s">
        <v>78</v>
      </c>
      <c r="G22" s="25">
        <v>324</v>
      </c>
      <c r="H22" s="25">
        <v>324</v>
      </c>
    </row>
    <row r="23" spans="1:8" ht="30">
      <c r="A23" s="71" t="s">
        <v>93</v>
      </c>
      <c r="B23" s="24" t="s">
        <v>51</v>
      </c>
      <c r="C23" s="23" t="s">
        <v>5</v>
      </c>
      <c r="D23" s="37" t="s">
        <v>14</v>
      </c>
      <c r="E23" s="24" t="s">
        <v>16</v>
      </c>
      <c r="F23" s="24" t="s">
        <v>94</v>
      </c>
      <c r="G23" s="25">
        <v>112.7</v>
      </c>
      <c r="H23" s="25">
        <v>112.7</v>
      </c>
    </row>
    <row r="24" spans="1:8" ht="30">
      <c r="A24" s="58" t="s">
        <v>79</v>
      </c>
      <c r="B24" s="24" t="s">
        <v>51</v>
      </c>
      <c r="C24" s="23" t="s">
        <v>5</v>
      </c>
      <c r="D24" s="37" t="s">
        <v>14</v>
      </c>
      <c r="E24" s="24" t="s">
        <v>16</v>
      </c>
      <c r="F24" s="24" t="s">
        <v>80</v>
      </c>
      <c r="G24" s="25">
        <v>449</v>
      </c>
      <c r="H24" s="25">
        <v>449</v>
      </c>
    </row>
    <row r="25" spans="1:8" ht="15">
      <c r="A25" s="58" t="s">
        <v>81</v>
      </c>
      <c r="B25" s="24" t="s">
        <v>51</v>
      </c>
      <c r="C25" s="23" t="s">
        <v>5</v>
      </c>
      <c r="D25" s="37" t="s">
        <v>14</v>
      </c>
      <c r="E25" s="24" t="s">
        <v>16</v>
      </c>
      <c r="F25" s="24" t="s">
        <v>82</v>
      </c>
      <c r="G25" s="25">
        <v>18.7</v>
      </c>
      <c r="H25" s="25">
        <v>18.7</v>
      </c>
    </row>
    <row r="26" spans="1:8" ht="15">
      <c r="A26" s="59" t="s">
        <v>83</v>
      </c>
      <c r="B26" s="24" t="s">
        <v>51</v>
      </c>
      <c r="C26" s="23" t="s">
        <v>5</v>
      </c>
      <c r="D26" s="37" t="s">
        <v>14</v>
      </c>
      <c r="E26" s="24" t="s">
        <v>16</v>
      </c>
      <c r="F26" s="24" t="s">
        <v>84</v>
      </c>
      <c r="G26" s="25">
        <v>48.6</v>
      </c>
      <c r="H26" s="25">
        <v>48.6</v>
      </c>
    </row>
    <row r="27" spans="1:8" ht="24.75" customHeight="1">
      <c r="A27" s="31" t="s">
        <v>19</v>
      </c>
      <c r="B27" s="32">
        <v>800</v>
      </c>
      <c r="C27" s="33" t="s">
        <v>5</v>
      </c>
      <c r="D27" s="33" t="s">
        <v>14</v>
      </c>
      <c r="E27" s="34" t="s">
        <v>18</v>
      </c>
      <c r="F27" s="34"/>
      <c r="G27" s="35">
        <f>G28+G29</f>
        <v>296.1</v>
      </c>
      <c r="H27" s="35">
        <f>H28+H29</f>
        <v>296.1</v>
      </c>
    </row>
    <row r="28" spans="1:8" ht="14.25" customHeight="1">
      <c r="A28" s="56" t="s">
        <v>75</v>
      </c>
      <c r="B28" s="22">
        <v>800</v>
      </c>
      <c r="C28" s="23" t="s">
        <v>5</v>
      </c>
      <c r="D28" s="23" t="s">
        <v>14</v>
      </c>
      <c r="E28" s="24" t="s">
        <v>18</v>
      </c>
      <c r="F28" s="24" t="s">
        <v>76</v>
      </c>
      <c r="G28" s="25">
        <v>253</v>
      </c>
      <c r="H28" s="25">
        <v>253</v>
      </c>
    </row>
    <row r="29" spans="1:8" ht="14.25" customHeight="1">
      <c r="A29" s="57" t="s">
        <v>77</v>
      </c>
      <c r="B29" s="22">
        <v>800</v>
      </c>
      <c r="C29" s="23" t="s">
        <v>5</v>
      </c>
      <c r="D29" s="23" t="s">
        <v>14</v>
      </c>
      <c r="E29" s="24" t="s">
        <v>18</v>
      </c>
      <c r="F29" s="24" t="s">
        <v>78</v>
      </c>
      <c r="G29" s="25">
        <v>43.1</v>
      </c>
      <c r="H29" s="25">
        <v>43.1</v>
      </c>
    </row>
    <row r="30" spans="1:8" ht="25.5" hidden="1">
      <c r="A30" s="31" t="s">
        <v>65</v>
      </c>
      <c r="B30" s="32">
        <v>800</v>
      </c>
      <c r="C30" s="33" t="s">
        <v>5</v>
      </c>
      <c r="D30" s="33" t="s">
        <v>14</v>
      </c>
      <c r="E30" s="34" t="s">
        <v>66</v>
      </c>
      <c r="F30" s="24"/>
      <c r="G30" s="20">
        <f>SUM(G31)</f>
        <v>0</v>
      </c>
      <c r="H30" s="20">
        <f>SUM(H31)</f>
        <v>0</v>
      </c>
    </row>
    <row r="31" spans="1:8" ht="12.75" hidden="1">
      <c r="A31" s="36" t="s">
        <v>11</v>
      </c>
      <c r="B31" s="24" t="s">
        <v>51</v>
      </c>
      <c r="C31" s="23" t="s">
        <v>5</v>
      </c>
      <c r="D31" s="37" t="s">
        <v>14</v>
      </c>
      <c r="E31" s="24" t="s">
        <v>66</v>
      </c>
      <c r="F31" s="24"/>
      <c r="G31" s="25"/>
      <c r="H31" s="25"/>
    </row>
    <row r="32" spans="1:8" s="5" customFormat="1" ht="12.75">
      <c r="A32" s="31" t="s">
        <v>22</v>
      </c>
      <c r="B32" s="32">
        <v>800</v>
      </c>
      <c r="C32" s="33" t="s">
        <v>5</v>
      </c>
      <c r="D32" s="33" t="s">
        <v>14</v>
      </c>
      <c r="E32" s="34" t="s">
        <v>12</v>
      </c>
      <c r="F32" s="34"/>
      <c r="G32" s="35">
        <f>SUM(G33)</f>
        <v>196</v>
      </c>
      <c r="H32" s="35">
        <f>SUM(H33)</f>
        <v>201.7</v>
      </c>
    </row>
    <row r="33" spans="1:10" ht="12.75">
      <c r="A33" s="56" t="s">
        <v>95</v>
      </c>
      <c r="B33" s="22">
        <v>800</v>
      </c>
      <c r="C33" s="23" t="s">
        <v>5</v>
      </c>
      <c r="D33" s="23" t="s">
        <v>14</v>
      </c>
      <c r="E33" s="24" t="s">
        <v>12</v>
      </c>
      <c r="F33" s="24" t="s">
        <v>96</v>
      </c>
      <c r="G33" s="25">
        <v>196</v>
      </c>
      <c r="H33" s="72">
        <v>201.7</v>
      </c>
      <c r="I33" s="73"/>
      <c r="J33" s="73"/>
    </row>
    <row r="34" spans="1:8" ht="25.5" hidden="1">
      <c r="A34" s="38" t="s">
        <v>56</v>
      </c>
      <c r="B34" s="19" t="s">
        <v>51</v>
      </c>
      <c r="C34" s="8" t="s">
        <v>5</v>
      </c>
      <c r="D34" s="8" t="s">
        <v>14</v>
      </c>
      <c r="E34" s="19" t="s">
        <v>57</v>
      </c>
      <c r="F34" s="19"/>
      <c r="G34" s="20">
        <f>SUM(G35)</f>
        <v>0</v>
      </c>
      <c r="H34" s="20">
        <f>SUM(H35)</f>
        <v>0</v>
      </c>
    </row>
    <row r="35" spans="1:8" ht="12.75" hidden="1">
      <c r="A35" s="36" t="s">
        <v>48</v>
      </c>
      <c r="B35" s="24" t="s">
        <v>51</v>
      </c>
      <c r="C35" s="23" t="s">
        <v>5</v>
      </c>
      <c r="D35" s="37" t="s">
        <v>14</v>
      </c>
      <c r="E35" s="24" t="s">
        <v>57</v>
      </c>
      <c r="F35" s="24"/>
      <c r="G35" s="25"/>
      <c r="H35" s="25"/>
    </row>
    <row r="36" spans="1:8" ht="26.25" customHeight="1">
      <c r="A36" s="39" t="s">
        <v>67</v>
      </c>
      <c r="B36" s="29" t="s">
        <v>51</v>
      </c>
      <c r="C36" s="28" t="s">
        <v>5</v>
      </c>
      <c r="D36" s="28" t="s">
        <v>68</v>
      </c>
      <c r="E36" s="29"/>
      <c r="F36" s="29"/>
      <c r="G36" s="30">
        <f>SUM(G38)</f>
        <v>133.5</v>
      </c>
      <c r="H36" s="30">
        <f>SUM(H38)</f>
        <v>133.5</v>
      </c>
    </row>
    <row r="37" spans="1:8" ht="25.5">
      <c r="A37" s="38" t="s">
        <v>56</v>
      </c>
      <c r="B37" s="34" t="s">
        <v>51</v>
      </c>
      <c r="C37" s="33" t="s">
        <v>5</v>
      </c>
      <c r="D37" s="33" t="s">
        <v>68</v>
      </c>
      <c r="E37" s="34" t="s">
        <v>57</v>
      </c>
      <c r="F37" s="34"/>
      <c r="G37" s="35">
        <f>SUM(G38)</f>
        <v>133.5</v>
      </c>
      <c r="H37" s="35">
        <f>SUM(H38)</f>
        <v>133.5</v>
      </c>
    </row>
    <row r="38" spans="1:8" ht="12.75">
      <c r="A38" s="60" t="s">
        <v>48</v>
      </c>
      <c r="B38" s="61">
        <v>800</v>
      </c>
      <c r="C38" s="23" t="s">
        <v>5</v>
      </c>
      <c r="D38" s="23" t="s">
        <v>68</v>
      </c>
      <c r="E38" s="24" t="s">
        <v>57</v>
      </c>
      <c r="F38" s="24" t="s">
        <v>87</v>
      </c>
      <c r="G38" s="25">
        <v>133.5</v>
      </c>
      <c r="H38" s="72">
        <v>133.5</v>
      </c>
    </row>
    <row r="39" spans="1:8" ht="12.75" hidden="1">
      <c r="A39" s="26" t="s">
        <v>21</v>
      </c>
      <c r="B39" s="27">
        <v>800</v>
      </c>
      <c r="C39" s="28" t="s">
        <v>5</v>
      </c>
      <c r="D39" s="28" t="s">
        <v>47</v>
      </c>
      <c r="E39" s="29"/>
      <c r="F39" s="29"/>
      <c r="G39" s="30">
        <f>SUM(G40)</f>
        <v>0</v>
      </c>
      <c r="H39" s="30">
        <f>SUM(H40)</f>
        <v>0</v>
      </c>
    </row>
    <row r="40" spans="1:8" ht="12.75" hidden="1">
      <c r="A40" s="31" t="s">
        <v>22</v>
      </c>
      <c r="B40" s="32">
        <v>800</v>
      </c>
      <c r="C40" s="33" t="s">
        <v>5</v>
      </c>
      <c r="D40" s="33" t="s">
        <v>47</v>
      </c>
      <c r="E40" s="34" t="s">
        <v>12</v>
      </c>
      <c r="F40" s="34"/>
      <c r="G40" s="35">
        <f>SUM(G41)</f>
        <v>0</v>
      </c>
      <c r="H40" s="35">
        <f>SUM(H41)</f>
        <v>0</v>
      </c>
    </row>
    <row r="41" spans="1:8" s="42" customFormat="1" ht="12.75" hidden="1">
      <c r="A41" s="56" t="s">
        <v>85</v>
      </c>
      <c r="B41" s="53">
        <v>800</v>
      </c>
      <c r="C41" s="23" t="s">
        <v>5</v>
      </c>
      <c r="D41" s="23" t="s">
        <v>47</v>
      </c>
      <c r="E41" s="24" t="s">
        <v>12</v>
      </c>
      <c r="F41" s="24" t="s">
        <v>86</v>
      </c>
      <c r="G41" s="41"/>
      <c r="H41" s="74"/>
    </row>
    <row r="42" spans="1:8" s="42" customFormat="1" ht="12.75" hidden="1">
      <c r="A42" s="26" t="s">
        <v>97</v>
      </c>
      <c r="B42" s="27">
        <v>800</v>
      </c>
      <c r="C42" s="28" t="s">
        <v>5</v>
      </c>
      <c r="D42" s="28" t="s">
        <v>98</v>
      </c>
      <c r="E42" s="29"/>
      <c r="F42" s="29"/>
      <c r="G42" s="30">
        <f>G43</f>
        <v>0</v>
      </c>
      <c r="H42" s="30">
        <f>H43</f>
        <v>0</v>
      </c>
    </row>
    <row r="43" spans="1:8" s="80" customFormat="1" ht="38.25" hidden="1">
      <c r="A43" s="75" t="s">
        <v>99</v>
      </c>
      <c r="B43" s="76">
        <v>800</v>
      </c>
      <c r="C43" s="77" t="s">
        <v>5</v>
      </c>
      <c r="D43" s="77" t="s">
        <v>98</v>
      </c>
      <c r="E43" s="78" t="s">
        <v>100</v>
      </c>
      <c r="F43" s="78"/>
      <c r="G43" s="79">
        <f>G44</f>
        <v>0</v>
      </c>
      <c r="H43" s="79">
        <f>H44</f>
        <v>0</v>
      </c>
    </row>
    <row r="44" spans="1:8" s="42" customFormat="1" ht="30" hidden="1">
      <c r="A44" s="58" t="s">
        <v>79</v>
      </c>
      <c r="B44" s="81">
        <v>800</v>
      </c>
      <c r="C44" s="23" t="s">
        <v>5</v>
      </c>
      <c r="D44" s="23" t="s">
        <v>98</v>
      </c>
      <c r="E44" s="24" t="s">
        <v>100</v>
      </c>
      <c r="F44" s="24" t="s">
        <v>80</v>
      </c>
      <c r="G44" s="41"/>
      <c r="H44" s="82"/>
    </row>
    <row r="45" spans="1:8" ht="15.75">
      <c r="A45" s="44" t="s">
        <v>24</v>
      </c>
      <c r="B45" s="17" t="s">
        <v>51</v>
      </c>
      <c r="C45" s="15" t="s">
        <v>7</v>
      </c>
      <c r="D45" s="16"/>
      <c r="E45" s="45"/>
      <c r="F45" s="45"/>
      <c r="G45" s="46">
        <f>SUM(G46)</f>
        <v>307.09999999999997</v>
      </c>
      <c r="H45" s="46">
        <f>SUM(H46)</f>
        <v>307.8</v>
      </c>
    </row>
    <row r="46" spans="1:8" ht="12.75">
      <c r="A46" s="26" t="s">
        <v>25</v>
      </c>
      <c r="B46" s="27">
        <v>800</v>
      </c>
      <c r="C46" s="28" t="s">
        <v>7</v>
      </c>
      <c r="D46" s="28" t="s">
        <v>13</v>
      </c>
      <c r="E46" s="29"/>
      <c r="F46" s="29"/>
      <c r="G46" s="30">
        <f>SUM(G47)</f>
        <v>307.09999999999997</v>
      </c>
      <c r="H46" s="30">
        <f>SUM(H47)</f>
        <v>307.8</v>
      </c>
    </row>
    <row r="47" spans="1:8" ht="25.5">
      <c r="A47" s="47" t="s">
        <v>27</v>
      </c>
      <c r="B47" s="48">
        <v>800</v>
      </c>
      <c r="C47" s="33" t="s">
        <v>7</v>
      </c>
      <c r="D47" s="33" t="s">
        <v>13</v>
      </c>
      <c r="E47" s="34" t="s">
        <v>26</v>
      </c>
      <c r="F47" s="34"/>
      <c r="G47" s="43">
        <f>G48+G50+G49</f>
        <v>307.09999999999997</v>
      </c>
      <c r="H47" s="43">
        <f>H48+H50+H49</f>
        <v>307.8</v>
      </c>
    </row>
    <row r="48" spans="1:8" ht="12.75">
      <c r="A48" s="56" t="s">
        <v>75</v>
      </c>
      <c r="B48" s="62">
        <v>800</v>
      </c>
      <c r="C48" s="23" t="s">
        <v>7</v>
      </c>
      <c r="D48" s="23" t="s">
        <v>13</v>
      </c>
      <c r="E48" s="24" t="s">
        <v>26</v>
      </c>
      <c r="F48" s="24" t="s">
        <v>76</v>
      </c>
      <c r="G48" s="41">
        <v>251.6</v>
      </c>
      <c r="H48" s="41">
        <v>252.3</v>
      </c>
    </row>
    <row r="49" spans="1:8" ht="30">
      <c r="A49" s="71" t="s">
        <v>93</v>
      </c>
      <c r="B49" s="62">
        <v>800</v>
      </c>
      <c r="C49" s="23" t="s">
        <v>7</v>
      </c>
      <c r="D49" s="23" t="s">
        <v>13</v>
      </c>
      <c r="E49" s="24" t="s">
        <v>26</v>
      </c>
      <c r="F49" s="24" t="s">
        <v>94</v>
      </c>
      <c r="G49" s="41">
        <v>20.4</v>
      </c>
      <c r="H49" s="41">
        <v>20.4</v>
      </c>
    </row>
    <row r="50" spans="1:8" ht="30">
      <c r="A50" s="58" t="s">
        <v>79</v>
      </c>
      <c r="B50" s="62">
        <v>800</v>
      </c>
      <c r="C50" s="23" t="s">
        <v>7</v>
      </c>
      <c r="D50" s="23" t="s">
        <v>13</v>
      </c>
      <c r="E50" s="24" t="s">
        <v>26</v>
      </c>
      <c r="F50" s="24" t="s">
        <v>80</v>
      </c>
      <c r="G50" s="41">
        <v>35.1</v>
      </c>
      <c r="H50" s="41">
        <v>35.1</v>
      </c>
    </row>
    <row r="51" spans="1:8" ht="31.5">
      <c r="A51" s="44" t="s">
        <v>28</v>
      </c>
      <c r="B51" s="17" t="s">
        <v>51</v>
      </c>
      <c r="C51" s="15" t="s">
        <v>13</v>
      </c>
      <c r="D51" s="16"/>
      <c r="E51" s="45"/>
      <c r="F51" s="45"/>
      <c r="G51" s="18">
        <f aca="true" t="shared" si="0" ref="G51:H53">SUM(G52)</f>
        <v>149</v>
      </c>
      <c r="H51" s="18">
        <f t="shared" si="0"/>
        <v>155.9</v>
      </c>
    </row>
    <row r="52" spans="1:8" ht="25.5">
      <c r="A52" s="39" t="s">
        <v>42</v>
      </c>
      <c r="B52" s="29" t="s">
        <v>51</v>
      </c>
      <c r="C52" s="28" t="s">
        <v>13</v>
      </c>
      <c r="D52" s="29" t="s">
        <v>23</v>
      </c>
      <c r="E52" s="29"/>
      <c r="F52" s="29"/>
      <c r="G52" s="30">
        <f t="shared" si="0"/>
        <v>149</v>
      </c>
      <c r="H52" s="30">
        <f t="shared" si="0"/>
        <v>155.9</v>
      </c>
    </row>
    <row r="53" spans="1:8" ht="26.25" customHeight="1">
      <c r="A53" s="31" t="s">
        <v>43</v>
      </c>
      <c r="B53" s="32">
        <v>800</v>
      </c>
      <c r="C53" s="33" t="s">
        <v>13</v>
      </c>
      <c r="D53" s="34" t="s">
        <v>23</v>
      </c>
      <c r="E53" s="34" t="s">
        <v>44</v>
      </c>
      <c r="F53" s="34"/>
      <c r="G53" s="43">
        <f t="shared" si="0"/>
        <v>149</v>
      </c>
      <c r="H53" s="43">
        <f t="shared" si="0"/>
        <v>155.9</v>
      </c>
    </row>
    <row r="54" spans="1:8" ht="30">
      <c r="A54" s="58" t="s">
        <v>79</v>
      </c>
      <c r="B54" s="22">
        <v>800</v>
      </c>
      <c r="C54" s="23" t="s">
        <v>13</v>
      </c>
      <c r="D54" s="24" t="s">
        <v>23</v>
      </c>
      <c r="E54" s="24" t="s">
        <v>88</v>
      </c>
      <c r="F54" s="24" t="s">
        <v>80</v>
      </c>
      <c r="G54" s="41">
        <v>149</v>
      </c>
      <c r="H54" s="41">
        <v>155.9</v>
      </c>
    </row>
    <row r="55" spans="1:8" ht="15.75">
      <c r="A55" s="44" t="s">
        <v>29</v>
      </c>
      <c r="B55" s="17" t="s">
        <v>51</v>
      </c>
      <c r="C55" s="15" t="s">
        <v>20</v>
      </c>
      <c r="D55" s="16"/>
      <c r="E55" s="17"/>
      <c r="F55" s="17"/>
      <c r="G55" s="18">
        <f>SUM(G64+G56+G61)</f>
        <v>7808</v>
      </c>
      <c r="H55" s="18">
        <f>SUM(H64+H56+H61)</f>
        <v>8169.1</v>
      </c>
    </row>
    <row r="56" spans="1:8" ht="13.5" customHeight="1">
      <c r="A56" s="39" t="s">
        <v>69</v>
      </c>
      <c r="B56" s="29" t="s">
        <v>51</v>
      </c>
      <c r="C56" s="28" t="s">
        <v>20</v>
      </c>
      <c r="D56" s="28" t="s">
        <v>5</v>
      </c>
      <c r="E56" s="29"/>
      <c r="F56" s="29"/>
      <c r="G56" s="30">
        <f>G57+G59</f>
        <v>490</v>
      </c>
      <c r="H56" s="30">
        <f>H57+H59</f>
        <v>518</v>
      </c>
    </row>
    <row r="57" spans="1:8" ht="25.5">
      <c r="A57" s="38" t="s">
        <v>53</v>
      </c>
      <c r="B57" s="34" t="s">
        <v>51</v>
      </c>
      <c r="C57" s="33" t="s">
        <v>20</v>
      </c>
      <c r="D57" s="33" t="s">
        <v>5</v>
      </c>
      <c r="E57" s="34" t="s">
        <v>52</v>
      </c>
      <c r="F57" s="34"/>
      <c r="G57" s="43">
        <f>G58</f>
        <v>490</v>
      </c>
      <c r="H57" s="43">
        <f>H58</f>
        <v>518</v>
      </c>
    </row>
    <row r="58" spans="1:8" ht="12.75">
      <c r="A58" s="60" t="s">
        <v>48</v>
      </c>
      <c r="B58" s="63" t="s">
        <v>51</v>
      </c>
      <c r="C58" s="64" t="s">
        <v>20</v>
      </c>
      <c r="D58" s="64" t="s">
        <v>5</v>
      </c>
      <c r="E58" s="63" t="s">
        <v>52</v>
      </c>
      <c r="F58" s="63" t="s">
        <v>87</v>
      </c>
      <c r="G58" s="41">
        <v>490</v>
      </c>
      <c r="H58" s="41">
        <v>518</v>
      </c>
    </row>
    <row r="59" spans="1:8" s="5" customFormat="1" ht="25.5" hidden="1">
      <c r="A59" s="38" t="s">
        <v>101</v>
      </c>
      <c r="B59" s="83" t="s">
        <v>51</v>
      </c>
      <c r="C59" s="84" t="s">
        <v>20</v>
      </c>
      <c r="D59" s="84" t="s">
        <v>5</v>
      </c>
      <c r="E59" s="83" t="s">
        <v>102</v>
      </c>
      <c r="F59" s="83"/>
      <c r="G59" s="43">
        <f>G60</f>
        <v>0</v>
      </c>
      <c r="H59" s="85"/>
    </row>
    <row r="60" spans="1:8" ht="12.75" hidden="1">
      <c r="A60" s="60" t="s">
        <v>48</v>
      </c>
      <c r="B60" s="63" t="s">
        <v>51</v>
      </c>
      <c r="C60" s="64" t="s">
        <v>20</v>
      </c>
      <c r="D60" s="64" t="s">
        <v>5</v>
      </c>
      <c r="E60" s="63" t="s">
        <v>102</v>
      </c>
      <c r="F60" s="63" t="s">
        <v>87</v>
      </c>
      <c r="G60" s="41"/>
      <c r="H60" s="72"/>
    </row>
    <row r="61" spans="1:8" ht="13.5" customHeight="1">
      <c r="A61" s="39" t="s">
        <v>70</v>
      </c>
      <c r="B61" s="29" t="s">
        <v>51</v>
      </c>
      <c r="C61" s="28" t="s">
        <v>20</v>
      </c>
      <c r="D61" s="28" t="s">
        <v>7</v>
      </c>
      <c r="E61" s="29"/>
      <c r="F61" s="29"/>
      <c r="G61" s="30">
        <f>SUM(G63)</f>
        <v>329.5</v>
      </c>
      <c r="H61" s="30">
        <f>SUM(H63)</f>
        <v>346</v>
      </c>
    </row>
    <row r="62" spans="1:8" ht="25.5">
      <c r="A62" s="38" t="s">
        <v>54</v>
      </c>
      <c r="B62" s="34" t="s">
        <v>51</v>
      </c>
      <c r="C62" s="33" t="s">
        <v>20</v>
      </c>
      <c r="D62" s="33" t="s">
        <v>7</v>
      </c>
      <c r="E62" s="34" t="s">
        <v>55</v>
      </c>
      <c r="F62" s="34"/>
      <c r="G62" s="43">
        <f>SUM(G63)</f>
        <v>329.5</v>
      </c>
      <c r="H62" s="43">
        <f>SUM(H63)</f>
        <v>346</v>
      </c>
    </row>
    <row r="63" spans="1:8" ht="12.75">
      <c r="A63" s="36" t="s">
        <v>48</v>
      </c>
      <c r="B63" s="24" t="s">
        <v>51</v>
      </c>
      <c r="C63" s="23" t="s">
        <v>20</v>
      </c>
      <c r="D63" s="23" t="s">
        <v>7</v>
      </c>
      <c r="E63" s="24" t="s">
        <v>55</v>
      </c>
      <c r="F63" s="24" t="s">
        <v>87</v>
      </c>
      <c r="G63" s="41">
        <v>329.5</v>
      </c>
      <c r="H63" s="41">
        <v>346</v>
      </c>
    </row>
    <row r="64" spans="1:8" ht="12.75">
      <c r="A64" s="39" t="s">
        <v>30</v>
      </c>
      <c r="B64" s="29" t="s">
        <v>51</v>
      </c>
      <c r="C64" s="28" t="s">
        <v>20</v>
      </c>
      <c r="D64" s="28" t="s">
        <v>13</v>
      </c>
      <c r="E64" s="29"/>
      <c r="F64" s="29"/>
      <c r="G64" s="30">
        <f>SUM(G67+G69+G71+G73+G75+G65)</f>
        <v>6988.5</v>
      </c>
      <c r="H64" s="30">
        <f>SUM(H67+H69+H71+H73+H75+H65)</f>
        <v>7305.1</v>
      </c>
    </row>
    <row r="65" spans="1:8" ht="51" hidden="1">
      <c r="A65" s="40" t="s">
        <v>74</v>
      </c>
      <c r="B65" s="34" t="s">
        <v>51</v>
      </c>
      <c r="C65" s="33" t="s">
        <v>20</v>
      </c>
      <c r="D65" s="33" t="s">
        <v>13</v>
      </c>
      <c r="E65" s="34" t="s">
        <v>71</v>
      </c>
      <c r="F65" s="34"/>
      <c r="G65" s="43">
        <f>SUM(G66)</f>
        <v>0</v>
      </c>
      <c r="H65" s="43">
        <f>SUM(H66)</f>
        <v>0</v>
      </c>
    </row>
    <row r="66" spans="1:8" ht="12.75" hidden="1">
      <c r="A66" s="36" t="s">
        <v>72</v>
      </c>
      <c r="B66" s="24" t="s">
        <v>51</v>
      </c>
      <c r="C66" s="23" t="s">
        <v>20</v>
      </c>
      <c r="D66" s="23" t="s">
        <v>13</v>
      </c>
      <c r="E66" s="24" t="s">
        <v>71</v>
      </c>
      <c r="F66" s="24"/>
      <c r="G66" s="41"/>
      <c r="H66" s="41"/>
    </row>
    <row r="67" spans="1:8" ht="12.75">
      <c r="A67" s="40" t="s">
        <v>32</v>
      </c>
      <c r="B67" s="34" t="s">
        <v>51</v>
      </c>
      <c r="C67" s="33" t="s">
        <v>20</v>
      </c>
      <c r="D67" s="33" t="s">
        <v>13</v>
      </c>
      <c r="E67" s="34" t="s">
        <v>31</v>
      </c>
      <c r="F67" s="34"/>
      <c r="G67" s="43">
        <f>SUM(G68)</f>
        <v>1121.1</v>
      </c>
      <c r="H67" s="43">
        <f>SUM(H68)</f>
        <v>1173.2</v>
      </c>
    </row>
    <row r="68" spans="1:8" ht="30">
      <c r="A68" s="58" t="s">
        <v>79</v>
      </c>
      <c r="B68" s="24" t="s">
        <v>51</v>
      </c>
      <c r="C68" s="23" t="s">
        <v>20</v>
      </c>
      <c r="D68" s="23" t="s">
        <v>13</v>
      </c>
      <c r="E68" s="24" t="s">
        <v>31</v>
      </c>
      <c r="F68" s="24" t="s">
        <v>80</v>
      </c>
      <c r="G68" s="41">
        <v>1121.1</v>
      </c>
      <c r="H68" s="41">
        <v>1173.2</v>
      </c>
    </row>
    <row r="69" spans="1:8" ht="38.25">
      <c r="A69" s="40" t="s">
        <v>34</v>
      </c>
      <c r="B69" s="34" t="s">
        <v>51</v>
      </c>
      <c r="C69" s="33" t="s">
        <v>20</v>
      </c>
      <c r="D69" s="33" t="s">
        <v>13</v>
      </c>
      <c r="E69" s="34" t="s">
        <v>33</v>
      </c>
      <c r="F69" s="34"/>
      <c r="G69" s="43">
        <f>SUM(G70)</f>
        <v>3540.5</v>
      </c>
      <c r="H69" s="43">
        <f>SUM(H70)</f>
        <v>3675.9</v>
      </c>
    </row>
    <row r="70" spans="1:8" ht="30">
      <c r="A70" s="58" t="s">
        <v>79</v>
      </c>
      <c r="B70" s="24" t="s">
        <v>51</v>
      </c>
      <c r="C70" s="23" t="s">
        <v>20</v>
      </c>
      <c r="D70" s="23" t="s">
        <v>13</v>
      </c>
      <c r="E70" s="24" t="s">
        <v>33</v>
      </c>
      <c r="F70" s="24" t="s">
        <v>80</v>
      </c>
      <c r="G70" s="41">
        <v>3540.5</v>
      </c>
      <c r="H70" s="41">
        <v>3675.9</v>
      </c>
    </row>
    <row r="71" spans="1:8" ht="12.75">
      <c r="A71" s="40" t="s">
        <v>36</v>
      </c>
      <c r="B71" s="34" t="s">
        <v>51</v>
      </c>
      <c r="C71" s="33" t="s">
        <v>20</v>
      </c>
      <c r="D71" s="33" t="s">
        <v>13</v>
      </c>
      <c r="E71" s="34" t="s">
        <v>35</v>
      </c>
      <c r="F71" s="34"/>
      <c r="G71" s="43">
        <f>SUM(G72)</f>
        <v>601.1</v>
      </c>
      <c r="H71" s="43">
        <f>SUM(H72)</f>
        <v>641.2</v>
      </c>
    </row>
    <row r="72" spans="1:8" ht="30">
      <c r="A72" s="58" t="s">
        <v>79</v>
      </c>
      <c r="B72" s="24" t="s">
        <v>51</v>
      </c>
      <c r="C72" s="23" t="s">
        <v>20</v>
      </c>
      <c r="D72" s="23" t="s">
        <v>13</v>
      </c>
      <c r="E72" s="24" t="s">
        <v>35</v>
      </c>
      <c r="F72" s="24" t="s">
        <v>80</v>
      </c>
      <c r="G72" s="41">
        <v>601.1</v>
      </c>
      <c r="H72" s="41">
        <v>641.2</v>
      </c>
    </row>
    <row r="73" spans="1:8" ht="12.75">
      <c r="A73" s="40" t="s">
        <v>38</v>
      </c>
      <c r="B73" s="34" t="s">
        <v>51</v>
      </c>
      <c r="C73" s="33" t="s">
        <v>20</v>
      </c>
      <c r="D73" s="33" t="s">
        <v>13</v>
      </c>
      <c r="E73" s="34" t="s">
        <v>37</v>
      </c>
      <c r="F73" s="34"/>
      <c r="G73" s="43">
        <f>SUM(G74)</f>
        <v>137.9</v>
      </c>
      <c r="H73" s="43">
        <f>SUM(H74)</f>
        <v>144.8</v>
      </c>
    </row>
    <row r="74" spans="1:8" ht="30">
      <c r="A74" s="58" t="s">
        <v>79</v>
      </c>
      <c r="B74" s="24" t="s">
        <v>51</v>
      </c>
      <c r="C74" s="23" t="s">
        <v>20</v>
      </c>
      <c r="D74" s="23" t="s">
        <v>13</v>
      </c>
      <c r="E74" s="24" t="s">
        <v>37</v>
      </c>
      <c r="F74" s="24" t="s">
        <v>80</v>
      </c>
      <c r="G74" s="41">
        <v>137.9</v>
      </c>
      <c r="H74" s="41">
        <v>144.8</v>
      </c>
    </row>
    <row r="75" spans="1:8" ht="25.5">
      <c r="A75" s="40" t="s">
        <v>40</v>
      </c>
      <c r="B75" s="34" t="s">
        <v>51</v>
      </c>
      <c r="C75" s="33" t="s">
        <v>20</v>
      </c>
      <c r="D75" s="33" t="s">
        <v>13</v>
      </c>
      <c r="E75" s="34" t="s">
        <v>39</v>
      </c>
      <c r="F75" s="34"/>
      <c r="G75" s="43">
        <f>SUM(G76)</f>
        <v>1587.9</v>
      </c>
      <c r="H75" s="43">
        <f>SUM(H76)</f>
        <v>1670</v>
      </c>
    </row>
    <row r="76" spans="1:8" ht="30">
      <c r="A76" s="58" t="s">
        <v>79</v>
      </c>
      <c r="B76" s="24" t="s">
        <v>51</v>
      </c>
      <c r="C76" s="23" t="s">
        <v>20</v>
      </c>
      <c r="D76" s="23" t="s">
        <v>13</v>
      </c>
      <c r="E76" s="24" t="s">
        <v>39</v>
      </c>
      <c r="F76" s="24" t="s">
        <v>80</v>
      </c>
      <c r="G76" s="41">
        <f>84.4+706+797.5</f>
        <v>1587.9</v>
      </c>
      <c r="H76" s="41">
        <f>88+706+876</f>
        <v>1670</v>
      </c>
    </row>
    <row r="77" spans="1:8" ht="15.75">
      <c r="A77" s="44" t="s">
        <v>59</v>
      </c>
      <c r="B77" s="17" t="s">
        <v>51</v>
      </c>
      <c r="C77" s="15" t="s">
        <v>60</v>
      </c>
      <c r="D77" s="15"/>
      <c r="E77" s="17"/>
      <c r="F77" s="17"/>
      <c r="G77" s="18">
        <f>SUM(G79)</f>
        <v>93</v>
      </c>
      <c r="H77" s="18">
        <f>SUM(H79)</f>
        <v>93</v>
      </c>
    </row>
    <row r="78" spans="1:8" ht="12.75">
      <c r="A78" s="39" t="s">
        <v>61</v>
      </c>
      <c r="B78" s="29" t="s">
        <v>51</v>
      </c>
      <c r="C78" s="28" t="s">
        <v>60</v>
      </c>
      <c r="D78" s="28" t="s">
        <v>5</v>
      </c>
      <c r="E78" s="29"/>
      <c r="F78" s="29"/>
      <c r="G78" s="30">
        <f>SUM(G79)</f>
        <v>93</v>
      </c>
      <c r="H78" s="30">
        <f>SUM(H79)</f>
        <v>93</v>
      </c>
    </row>
    <row r="79" spans="1:8" s="5" customFormat="1" ht="25.5">
      <c r="A79" s="40" t="s">
        <v>62</v>
      </c>
      <c r="B79" s="34" t="s">
        <v>51</v>
      </c>
      <c r="C79" s="33" t="s">
        <v>60</v>
      </c>
      <c r="D79" s="33" t="s">
        <v>5</v>
      </c>
      <c r="E79" s="34" t="s">
        <v>63</v>
      </c>
      <c r="F79" s="34"/>
      <c r="G79" s="43">
        <f>SUM(G80)</f>
        <v>93</v>
      </c>
      <c r="H79" s="43">
        <f>SUM(H80)</f>
        <v>93</v>
      </c>
    </row>
    <row r="80" spans="1:8" ht="26.25" customHeight="1">
      <c r="A80" s="67" t="s">
        <v>89</v>
      </c>
      <c r="B80" s="24" t="s">
        <v>51</v>
      </c>
      <c r="C80" s="23" t="s">
        <v>60</v>
      </c>
      <c r="D80" s="23" t="s">
        <v>5</v>
      </c>
      <c r="E80" s="24" t="s">
        <v>63</v>
      </c>
      <c r="F80" s="24" t="s">
        <v>90</v>
      </c>
      <c r="G80" s="41">
        <v>93</v>
      </c>
      <c r="H80" s="72">
        <v>93</v>
      </c>
    </row>
    <row r="81" spans="1:8" ht="15.75">
      <c r="A81" s="93" t="s">
        <v>49</v>
      </c>
      <c r="B81" s="93"/>
      <c r="C81" s="93"/>
      <c r="D81" s="93"/>
      <c r="E81" s="93"/>
      <c r="F81" s="93"/>
      <c r="G81" s="54">
        <f>SUM(G14+G45+G51+G55+G77)</f>
        <v>11098.2</v>
      </c>
      <c r="H81" s="52">
        <f>SUM(H14+H45+H51+H55+H77)</f>
        <v>11472.6</v>
      </c>
    </row>
    <row r="82" spans="1:5" ht="12.75">
      <c r="A82" s="55"/>
      <c r="B82" s="55"/>
      <c r="C82" s="55"/>
      <c r="D82" s="55"/>
      <c r="E82" s="55"/>
    </row>
    <row r="83" spans="1:5" ht="12.75">
      <c r="A83" s="55"/>
      <c r="B83" s="55"/>
      <c r="C83" s="55"/>
      <c r="D83" s="55"/>
      <c r="E83" s="55"/>
    </row>
    <row r="84" spans="1:5" ht="12.75">
      <c r="A84" s="55"/>
      <c r="B84" s="55"/>
      <c r="C84" s="55"/>
      <c r="D84" s="55"/>
      <c r="E84" s="55"/>
    </row>
    <row r="85" spans="1:5" ht="12.75">
      <c r="A85" s="55"/>
      <c r="B85" s="55"/>
      <c r="C85" s="55"/>
      <c r="D85" s="55"/>
      <c r="E85" s="55"/>
    </row>
    <row r="86" spans="1:5" ht="12.75">
      <c r="A86" s="55"/>
      <c r="B86" s="55"/>
      <c r="C86" s="55"/>
      <c r="D86" s="55"/>
      <c r="E86" s="55"/>
    </row>
    <row r="87" spans="1:5" ht="12.75">
      <c r="A87" s="55"/>
      <c r="B87" s="55"/>
      <c r="C87" s="55"/>
      <c r="D87" s="55"/>
      <c r="E87" s="55"/>
    </row>
    <row r="88" spans="1:5" ht="12.75">
      <c r="A88" s="55"/>
      <c r="B88" s="55"/>
      <c r="C88" s="55"/>
      <c r="D88" s="55"/>
      <c r="E88" s="55"/>
    </row>
    <row r="89" spans="1:5" ht="12.75">
      <c r="A89" s="55"/>
      <c r="B89" s="55"/>
      <c r="C89" s="55"/>
      <c r="D89" s="55"/>
      <c r="E89" s="55"/>
    </row>
    <row r="90" spans="1:5" ht="12.75">
      <c r="A90" s="55"/>
      <c r="B90" s="55"/>
      <c r="C90" s="55"/>
      <c r="D90" s="55"/>
      <c r="E90" s="55"/>
    </row>
    <row r="91" spans="1:5" ht="12.75">
      <c r="A91" s="55"/>
      <c r="B91" s="55"/>
      <c r="C91" s="55"/>
      <c r="D91" s="55"/>
      <c r="E91" s="55"/>
    </row>
    <row r="92" spans="1:5" ht="12.75">
      <c r="A92" s="55"/>
      <c r="B92" s="55"/>
      <c r="C92" s="55"/>
      <c r="D92" s="55"/>
      <c r="E92" s="55"/>
    </row>
    <row r="93" spans="1:5" ht="12.75">
      <c r="A93" s="55"/>
      <c r="B93" s="55"/>
      <c r="C93" s="55"/>
      <c r="D93" s="55"/>
      <c r="E93" s="55"/>
    </row>
    <row r="94" spans="1:5" ht="12.75">
      <c r="A94" s="55"/>
      <c r="B94" s="55"/>
      <c r="C94" s="55"/>
      <c r="D94" s="55"/>
      <c r="E94" s="55"/>
    </row>
    <row r="95" spans="1:5" ht="12.75">
      <c r="A95" s="55"/>
      <c r="B95" s="55"/>
      <c r="C95" s="55"/>
      <c r="D95" s="55"/>
      <c r="E95" s="55"/>
    </row>
    <row r="96" spans="1:5" ht="12.75">
      <c r="A96" s="55"/>
      <c r="B96" s="55"/>
      <c r="C96" s="55"/>
      <c r="D96" s="55"/>
      <c r="E96" s="55"/>
    </row>
    <row r="97" spans="1:5" ht="12.75">
      <c r="A97" s="55"/>
      <c r="B97" s="55"/>
      <c r="C97" s="55"/>
      <c r="D97" s="55"/>
      <c r="E97" s="55"/>
    </row>
    <row r="98" spans="1:5" ht="12.75">
      <c r="A98" s="55"/>
      <c r="B98" s="55"/>
      <c r="C98" s="55"/>
      <c r="D98" s="55"/>
      <c r="E98" s="55"/>
    </row>
    <row r="99" spans="1:5" ht="12.75">
      <c r="A99" s="55"/>
      <c r="B99" s="55"/>
      <c r="C99" s="55"/>
      <c r="D99" s="55"/>
      <c r="E99" s="55"/>
    </row>
    <row r="100" spans="1:5" ht="12.75">
      <c r="A100" s="55"/>
      <c r="B100" s="55"/>
      <c r="C100" s="55"/>
      <c r="D100" s="55"/>
      <c r="E100" s="55"/>
    </row>
    <row r="101" spans="1:5" ht="12.75">
      <c r="A101" s="55"/>
      <c r="B101" s="55"/>
      <c r="C101" s="55"/>
      <c r="D101" s="55"/>
      <c r="E101" s="55"/>
    </row>
    <row r="102" spans="1:5" ht="12.75">
      <c r="A102" s="55"/>
      <c r="B102" s="55"/>
      <c r="C102" s="55"/>
      <c r="D102" s="55"/>
      <c r="E102" s="55"/>
    </row>
    <row r="103" spans="1:5" ht="12.75">
      <c r="A103" s="55"/>
      <c r="B103" s="55"/>
      <c r="C103" s="55"/>
      <c r="D103" s="55"/>
      <c r="E103" s="55"/>
    </row>
    <row r="104" spans="1:5" ht="12.75">
      <c r="A104" s="55"/>
      <c r="B104" s="55"/>
      <c r="C104" s="55"/>
      <c r="D104" s="55"/>
      <c r="E104" s="55"/>
    </row>
    <row r="105" spans="1:5" ht="12.75">
      <c r="A105" s="55"/>
      <c r="B105" s="55"/>
      <c r="C105" s="55"/>
      <c r="D105" s="55"/>
      <c r="E105" s="55"/>
    </row>
    <row r="106" spans="1:5" ht="12.75">
      <c r="A106" s="55"/>
      <c r="B106" s="55"/>
      <c r="C106" s="55"/>
      <c r="D106" s="55"/>
      <c r="E106" s="55"/>
    </row>
    <row r="107" spans="1:5" ht="12.75">
      <c r="A107" s="55"/>
      <c r="B107" s="55"/>
      <c r="C107" s="55"/>
      <c r="D107" s="55"/>
      <c r="E107" s="55"/>
    </row>
    <row r="108" spans="1:5" ht="12.75">
      <c r="A108" s="55"/>
      <c r="B108" s="55"/>
      <c r="C108" s="55"/>
      <c r="D108" s="55"/>
      <c r="E108" s="55"/>
    </row>
    <row r="109" spans="1:5" ht="12.75">
      <c r="A109" s="55"/>
      <c r="B109" s="55"/>
      <c r="C109" s="55"/>
      <c r="D109" s="55"/>
      <c r="E109" s="55"/>
    </row>
    <row r="110" spans="1:5" ht="12.75">
      <c r="A110" s="55"/>
      <c r="B110" s="55"/>
      <c r="C110" s="55"/>
      <c r="D110" s="55"/>
      <c r="E110" s="55"/>
    </row>
    <row r="111" spans="1:5" ht="12.75">
      <c r="A111" s="55"/>
      <c r="B111" s="55"/>
      <c r="C111" s="55"/>
      <c r="D111" s="55"/>
      <c r="E111" s="55"/>
    </row>
    <row r="112" spans="1:5" ht="12.75">
      <c r="A112" s="55"/>
      <c r="B112" s="55"/>
      <c r="C112" s="55"/>
      <c r="D112" s="55"/>
      <c r="E112" s="55"/>
    </row>
    <row r="113" spans="1:5" ht="12.75">
      <c r="A113" s="55"/>
      <c r="B113" s="55"/>
      <c r="C113" s="55"/>
      <c r="D113" s="55"/>
      <c r="E113" s="55"/>
    </row>
    <row r="114" spans="1:5" ht="12.75">
      <c r="A114" s="55"/>
      <c r="B114" s="55"/>
      <c r="C114" s="55"/>
      <c r="D114" s="55"/>
      <c r="E114" s="55"/>
    </row>
    <row r="115" spans="1:5" ht="12.75">
      <c r="A115" s="55"/>
      <c r="B115" s="55"/>
      <c r="C115" s="55"/>
      <c r="D115" s="55"/>
      <c r="E115" s="55"/>
    </row>
    <row r="116" spans="1:5" ht="12.75">
      <c r="A116" s="55"/>
      <c r="B116" s="55"/>
      <c r="C116" s="55"/>
      <c r="D116" s="55"/>
      <c r="E116" s="55"/>
    </row>
    <row r="117" spans="1:5" ht="12.75">
      <c r="A117" s="55"/>
      <c r="B117" s="55"/>
      <c r="C117" s="55"/>
      <c r="D117" s="55"/>
      <c r="E117" s="55"/>
    </row>
    <row r="118" spans="1:5" ht="12.75">
      <c r="A118" s="55"/>
      <c r="B118" s="55"/>
      <c r="C118" s="55"/>
      <c r="D118" s="55"/>
      <c r="E118" s="55"/>
    </row>
    <row r="119" spans="1:5" ht="12.75">
      <c r="A119" s="55"/>
      <c r="B119" s="55"/>
      <c r="C119" s="55"/>
      <c r="D119" s="55"/>
      <c r="E119" s="55"/>
    </row>
    <row r="120" spans="1:5" ht="12.75">
      <c r="A120" s="55"/>
      <c r="B120" s="55"/>
      <c r="C120" s="55"/>
      <c r="D120" s="55"/>
      <c r="E120" s="55"/>
    </row>
    <row r="121" spans="1:5" ht="12.75">
      <c r="A121" s="55"/>
      <c r="B121" s="55"/>
      <c r="C121" s="55"/>
      <c r="D121" s="55"/>
      <c r="E121" s="55"/>
    </row>
    <row r="122" spans="1:5" ht="12.75">
      <c r="A122" s="55"/>
      <c r="B122" s="55"/>
      <c r="C122" s="55"/>
      <c r="D122" s="55"/>
      <c r="E122" s="55"/>
    </row>
    <row r="123" spans="1:5" ht="12.75">
      <c r="A123" s="55"/>
      <c r="B123" s="55"/>
      <c r="C123" s="55"/>
      <c r="D123" s="55"/>
      <c r="E123" s="55"/>
    </row>
    <row r="124" spans="1:5" ht="12.75">
      <c r="A124" s="55"/>
      <c r="B124" s="55"/>
      <c r="C124" s="55"/>
      <c r="D124" s="55"/>
      <c r="E124" s="55"/>
    </row>
    <row r="125" spans="1:5" ht="12.75">
      <c r="A125" s="55"/>
      <c r="B125" s="55"/>
      <c r="C125" s="55"/>
      <c r="D125" s="55"/>
      <c r="E125" s="55"/>
    </row>
    <row r="126" spans="1:5" ht="12.75">
      <c r="A126" s="55"/>
      <c r="B126" s="55"/>
      <c r="C126" s="55"/>
      <c r="D126" s="55"/>
      <c r="E126" s="55"/>
    </row>
    <row r="127" spans="1:5" ht="12.75">
      <c r="A127" s="55"/>
      <c r="B127" s="55"/>
      <c r="C127" s="55"/>
      <c r="D127" s="55"/>
      <c r="E127" s="55"/>
    </row>
    <row r="128" spans="1:5" ht="12.75">
      <c r="A128" s="55"/>
      <c r="B128" s="55"/>
      <c r="C128" s="55"/>
      <c r="D128" s="55"/>
      <c r="E128" s="55"/>
    </row>
    <row r="129" spans="1:5" ht="12.75">
      <c r="A129" s="55"/>
      <c r="B129" s="55"/>
      <c r="C129" s="55"/>
      <c r="D129" s="55"/>
      <c r="E129" s="55"/>
    </row>
    <row r="130" spans="1:5" ht="12.75">
      <c r="A130" s="55"/>
      <c r="B130" s="55"/>
      <c r="C130" s="55"/>
      <c r="D130" s="55"/>
      <c r="E130" s="55"/>
    </row>
    <row r="131" spans="1:5" ht="12.75">
      <c r="A131" s="55"/>
      <c r="B131" s="55"/>
      <c r="C131" s="55"/>
      <c r="D131" s="55"/>
      <c r="E131" s="55"/>
    </row>
    <row r="132" spans="1:5" ht="12.75">
      <c r="A132" s="55"/>
      <c r="B132" s="55"/>
      <c r="C132" s="55"/>
      <c r="D132" s="55"/>
      <c r="E132" s="55"/>
    </row>
    <row r="133" spans="1:5" ht="12.75">
      <c r="A133" s="55"/>
      <c r="B133" s="55"/>
      <c r="C133" s="55"/>
      <c r="D133" s="55"/>
      <c r="E133" s="55"/>
    </row>
    <row r="134" spans="1:5" ht="12.75">
      <c r="A134" s="55"/>
      <c r="B134" s="55"/>
      <c r="C134" s="55"/>
      <c r="D134" s="55"/>
      <c r="E134" s="55"/>
    </row>
    <row r="135" spans="1:5" ht="12.75">
      <c r="A135" s="55"/>
      <c r="B135" s="55"/>
      <c r="C135" s="55"/>
      <c r="D135" s="55"/>
      <c r="E135" s="55"/>
    </row>
    <row r="136" spans="1:5" ht="12.75">
      <c r="A136" s="55"/>
      <c r="B136" s="55"/>
      <c r="C136" s="55"/>
      <c r="D136" s="55"/>
      <c r="E136" s="55"/>
    </row>
    <row r="137" spans="1:5" ht="12.75">
      <c r="A137" s="55"/>
      <c r="B137" s="55"/>
      <c r="C137" s="55"/>
      <c r="D137" s="55"/>
      <c r="E137" s="55"/>
    </row>
    <row r="138" spans="1:5" ht="12.75">
      <c r="A138" s="55"/>
      <c r="B138" s="55"/>
      <c r="C138" s="55"/>
      <c r="D138" s="55"/>
      <c r="E138" s="55"/>
    </row>
    <row r="139" spans="1:5" ht="12.75">
      <c r="A139" s="55"/>
      <c r="B139" s="55"/>
      <c r="C139" s="55"/>
      <c r="D139" s="55"/>
      <c r="E139" s="55"/>
    </row>
    <row r="140" spans="1:5" ht="12.75">
      <c r="A140" s="55"/>
      <c r="B140" s="55"/>
      <c r="C140" s="55"/>
      <c r="D140" s="55"/>
      <c r="E140" s="55"/>
    </row>
    <row r="141" spans="1:5" ht="12.75">
      <c r="A141" s="55"/>
      <c r="B141" s="55"/>
      <c r="C141" s="55"/>
      <c r="D141" s="55"/>
      <c r="E141" s="55"/>
    </row>
    <row r="142" spans="1:5" ht="12.75">
      <c r="A142" s="55"/>
      <c r="B142" s="55"/>
      <c r="C142" s="55"/>
      <c r="D142" s="55"/>
      <c r="E142" s="55"/>
    </row>
    <row r="143" spans="1:5" ht="12.75">
      <c r="A143" s="55"/>
      <c r="B143" s="55"/>
      <c r="C143" s="55"/>
      <c r="D143" s="55"/>
      <c r="E143" s="55"/>
    </row>
    <row r="144" spans="1:5" ht="12.75">
      <c r="A144" s="55"/>
      <c r="B144" s="55"/>
      <c r="C144" s="55"/>
      <c r="D144" s="55"/>
      <c r="E144" s="55"/>
    </row>
    <row r="145" spans="1:5" ht="12.75">
      <c r="A145" s="55"/>
      <c r="B145" s="55"/>
      <c r="C145" s="55"/>
      <c r="D145" s="55"/>
      <c r="E145" s="55"/>
    </row>
    <row r="146" spans="1:5" ht="12.75">
      <c r="A146" s="55"/>
      <c r="B146" s="55"/>
      <c r="C146" s="55"/>
      <c r="D146" s="55"/>
      <c r="E146" s="55"/>
    </row>
    <row r="147" spans="1:5" ht="12.75">
      <c r="A147" s="55"/>
      <c r="B147" s="55"/>
      <c r="C147" s="55"/>
      <c r="D147" s="55"/>
      <c r="E147" s="55"/>
    </row>
    <row r="148" spans="1:5" ht="12.75">
      <c r="A148" s="55"/>
      <c r="B148" s="55"/>
      <c r="C148" s="55"/>
      <c r="D148" s="55"/>
      <c r="E148" s="55"/>
    </row>
    <row r="149" spans="1:5" ht="12.75">
      <c r="A149" s="55"/>
      <c r="B149" s="55"/>
      <c r="C149" s="55"/>
      <c r="D149" s="55"/>
      <c r="E149" s="55"/>
    </row>
    <row r="150" spans="1:5" ht="12.75">
      <c r="A150" s="55"/>
      <c r="B150" s="55"/>
      <c r="C150" s="55"/>
      <c r="D150" s="55"/>
      <c r="E150" s="55"/>
    </row>
    <row r="151" spans="1:5" ht="12.75">
      <c r="A151" s="55"/>
      <c r="B151" s="55"/>
      <c r="C151" s="55"/>
      <c r="D151" s="55"/>
      <c r="E151" s="55"/>
    </row>
    <row r="152" spans="1:5" ht="12.75">
      <c r="A152" s="55"/>
      <c r="B152" s="55"/>
      <c r="C152" s="55"/>
      <c r="D152" s="55"/>
      <c r="E152" s="55"/>
    </row>
    <row r="153" spans="1:5" ht="12.75">
      <c r="A153" s="55"/>
      <c r="B153" s="55"/>
      <c r="C153" s="55"/>
      <c r="D153" s="55"/>
      <c r="E153" s="55"/>
    </row>
    <row r="154" spans="1:5" ht="12.75">
      <c r="A154" s="55"/>
      <c r="B154" s="55"/>
      <c r="C154" s="55"/>
      <c r="D154" s="55"/>
      <c r="E154" s="55"/>
    </row>
    <row r="155" spans="1:5" ht="12.75">
      <c r="A155" s="55"/>
      <c r="B155" s="55"/>
      <c r="C155" s="55"/>
      <c r="D155" s="55"/>
      <c r="E155" s="55"/>
    </row>
    <row r="156" spans="1:5" ht="12.75">
      <c r="A156" s="55"/>
      <c r="B156" s="55"/>
      <c r="C156" s="55"/>
      <c r="D156" s="55"/>
      <c r="E156" s="55"/>
    </row>
    <row r="157" spans="1:5" ht="12.75">
      <c r="A157" s="55"/>
      <c r="B157" s="55"/>
      <c r="C157" s="55"/>
      <c r="D157" s="55"/>
      <c r="E157" s="55"/>
    </row>
    <row r="158" spans="1:5" ht="12.75">
      <c r="A158" s="55"/>
      <c r="B158" s="55"/>
      <c r="C158" s="55"/>
      <c r="D158" s="55"/>
      <c r="E158" s="55"/>
    </row>
    <row r="159" spans="1:5" ht="12.75">
      <c r="A159" s="55"/>
      <c r="B159" s="55"/>
      <c r="C159" s="55"/>
      <c r="D159" s="55"/>
      <c r="E159" s="55"/>
    </row>
    <row r="160" spans="1:5" ht="12.75">
      <c r="A160" s="55"/>
      <c r="B160" s="55"/>
      <c r="C160" s="55"/>
      <c r="D160" s="55"/>
      <c r="E160" s="55"/>
    </row>
    <row r="161" spans="1:5" ht="12.75">
      <c r="A161" s="55"/>
      <c r="B161" s="55"/>
      <c r="C161" s="55"/>
      <c r="D161" s="55"/>
      <c r="E161" s="55"/>
    </row>
    <row r="162" spans="1:5" ht="12.75">
      <c r="A162" s="55"/>
      <c r="B162" s="55"/>
      <c r="C162" s="55"/>
      <c r="D162" s="55"/>
      <c r="E162" s="55"/>
    </row>
    <row r="163" spans="1:5" ht="12.75">
      <c r="A163" s="55"/>
      <c r="B163" s="55"/>
      <c r="C163" s="55"/>
      <c r="D163" s="55"/>
      <c r="E163" s="55"/>
    </row>
    <row r="164" spans="1:5" ht="12.75">
      <c r="A164" s="55"/>
      <c r="B164" s="55"/>
      <c r="C164" s="55"/>
      <c r="D164" s="55"/>
      <c r="E164" s="55"/>
    </row>
    <row r="165" spans="1:5" ht="12.75">
      <c r="A165" s="55"/>
      <c r="B165" s="55"/>
      <c r="C165" s="55"/>
      <c r="D165" s="55"/>
      <c r="E165" s="55"/>
    </row>
    <row r="166" spans="1:5" ht="12.75">
      <c r="A166" s="55"/>
      <c r="B166" s="55"/>
      <c r="C166" s="55"/>
      <c r="D166" s="55"/>
      <c r="E166" s="55"/>
    </row>
    <row r="167" spans="1:5" ht="12.75">
      <c r="A167" s="55"/>
      <c r="B167" s="55"/>
      <c r="C167" s="55"/>
      <c r="D167" s="55"/>
      <c r="E167" s="55"/>
    </row>
    <row r="168" spans="1:5" ht="12.75">
      <c r="A168" s="55"/>
      <c r="B168" s="55"/>
      <c r="C168" s="55"/>
      <c r="D168" s="55"/>
      <c r="E168" s="55"/>
    </row>
    <row r="169" spans="1:5" ht="12.75">
      <c r="A169" s="55"/>
      <c r="B169" s="55"/>
      <c r="C169" s="55"/>
      <c r="D169" s="55"/>
      <c r="E169" s="55"/>
    </row>
    <row r="170" spans="1:5" ht="12.75">
      <c r="A170" s="55"/>
      <c r="B170" s="55"/>
      <c r="C170" s="55"/>
      <c r="D170" s="55"/>
      <c r="E170" s="55"/>
    </row>
    <row r="171" spans="1:5" ht="12.75">
      <c r="A171" s="55"/>
      <c r="B171" s="55"/>
      <c r="C171" s="55"/>
      <c r="D171" s="55"/>
      <c r="E171" s="55"/>
    </row>
    <row r="172" spans="1:5" ht="12.75">
      <c r="A172" s="55"/>
      <c r="B172" s="55"/>
      <c r="C172" s="55"/>
      <c r="D172" s="55"/>
      <c r="E172" s="55"/>
    </row>
    <row r="173" spans="1:5" ht="12.75">
      <c r="A173" s="55"/>
      <c r="B173" s="55"/>
      <c r="C173" s="55"/>
      <c r="D173" s="55"/>
      <c r="E173" s="55"/>
    </row>
    <row r="174" spans="1:5" ht="12.75">
      <c r="A174" s="55"/>
      <c r="B174" s="55"/>
      <c r="C174" s="55"/>
      <c r="D174" s="55"/>
      <c r="E174" s="55"/>
    </row>
    <row r="175" spans="1:5" ht="12.75">
      <c r="A175" s="55"/>
      <c r="B175" s="55"/>
      <c r="C175" s="55"/>
      <c r="D175" s="55"/>
      <c r="E175" s="55"/>
    </row>
    <row r="176" spans="1:5" ht="12.75">
      <c r="A176" s="55"/>
      <c r="B176" s="55"/>
      <c r="C176" s="55"/>
      <c r="D176" s="55"/>
      <c r="E176" s="55"/>
    </row>
    <row r="177" spans="1:5" ht="12.75">
      <c r="A177" s="55"/>
      <c r="B177" s="55"/>
      <c r="C177" s="55"/>
      <c r="D177" s="55"/>
      <c r="E177" s="55"/>
    </row>
    <row r="178" spans="1:5" ht="12.75">
      <c r="A178" s="55"/>
      <c r="B178" s="55"/>
      <c r="C178" s="55"/>
      <c r="D178" s="55"/>
      <c r="E178" s="55"/>
    </row>
    <row r="179" spans="1:5" ht="12.75">
      <c r="A179" s="55"/>
      <c r="B179" s="55"/>
      <c r="C179" s="55"/>
      <c r="D179" s="55"/>
      <c r="E179" s="55"/>
    </row>
    <row r="180" spans="1:5" ht="12.75">
      <c r="A180" s="55"/>
      <c r="B180" s="55"/>
      <c r="C180" s="55"/>
      <c r="D180" s="55"/>
      <c r="E180" s="55"/>
    </row>
    <row r="181" spans="1:5" ht="12.75">
      <c r="A181" s="55"/>
      <c r="B181" s="55"/>
      <c r="C181" s="55"/>
      <c r="D181" s="55"/>
      <c r="E181" s="55"/>
    </row>
    <row r="182" spans="1:5" ht="12.75">
      <c r="A182" s="55"/>
      <c r="B182" s="55"/>
      <c r="C182" s="55"/>
      <c r="D182" s="55"/>
      <c r="E182" s="55"/>
    </row>
    <row r="183" spans="1:5" ht="12.75">
      <c r="A183" s="55"/>
      <c r="B183" s="55"/>
      <c r="C183" s="55"/>
      <c r="D183" s="55"/>
      <c r="E183" s="55"/>
    </row>
    <row r="184" spans="1:5" ht="12.75">
      <c r="A184" s="55"/>
      <c r="B184" s="55"/>
      <c r="C184" s="55"/>
      <c r="D184" s="55"/>
      <c r="E184" s="55"/>
    </row>
    <row r="185" spans="1:5" ht="12.75">
      <c r="A185" s="55"/>
      <c r="B185" s="55"/>
      <c r="C185" s="55"/>
      <c r="D185" s="55"/>
      <c r="E185" s="55"/>
    </row>
    <row r="186" spans="1:5" ht="12.75">
      <c r="A186" s="55"/>
      <c r="B186" s="55"/>
      <c r="C186" s="55"/>
      <c r="D186" s="55"/>
      <c r="E186" s="55"/>
    </row>
    <row r="187" spans="1:5" ht="12.75">
      <c r="A187" s="55"/>
      <c r="B187" s="55"/>
      <c r="C187" s="55"/>
      <c r="D187" s="55"/>
      <c r="E187" s="55"/>
    </row>
    <row r="188" spans="1:5" ht="12.75">
      <c r="A188" s="55"/>
      <c r="B188" s="55"/>
      <c r="C188" s="55"/>
      <c r="D188" s="55"/>
      <c r="E188" s="55"/>
    </row>
    <row r="189" spans="1:5" ht="12.75">
      <c r="A189" s="55"/>
      <c r="B189" s="55"/>
      <c r="C189" s="55"/>
      <c r="D189" s="55"/>
      <c r="E189" s="55"/>
    </row>
    <row r="190" spans="1:5" ht="12.75">
      <c r="A190" s="55"/>
      <c r="B190" s="55"/>
      <c r="C190" s="55"/>
      <c r="D190" s="55"/>
      <c r="E190" s="55"/>
    </row>
    <row r="191" spans="1:5" ht="12.75">
      <c r="A191" s="55"/>
      <c r="B191" s="55"/>
      <c r="C191" s="55"/>
      <c r="D191" s="55"/>
      <c r="E191" s="55"/>
    </row>
    <row r="192" spans="1:5" ht="12.75">
      <c r="A192" s="55"/>
      <c r="B192" s="55"/>
      <c r="C192" s="55"/>
      <c r="D192" s="55"/>
      <c r="E192" s="55"/>
    </row>
    <row r="193" spans="1:5" ht="12.75">
      <c r="A193" s="55"/>
      <c r="B193" s="55"/>
      <c r="C193" s="55"/>
      <c r="D193" s="55"/>
      <c r="E193" s="55"/>
    </row>
    <row r="194" spans="1:5" ht="12.75">
      <c r="A194" s="55"/>
      <c r="B194" s="55"/>
      <c r="C194" s="55"/>
      <c r="D194" s="55"/>
      <c r="E194" s="55"/>
    </row>
    <row r="195" spans="1:5" ht="12.75">
      <c r="A195" s="55"/>
      <c r="B195" s="55"/>
      <c r="C195" s="55"/>
      <c r="D195" s="55"/>
      <c r="E195" s="55"/>
    </row>
    <row r="196" spans="1:5" ht="12.75">
      <c r="A196" s="55"/>
      <c r="B196" s="55"/>
      <c r="C196" s="55"/>
      <c r="D196" s="55"/>
      <c r="E196" s="55"/>
    </row>
    <row r="197" spans="1:5" ht="12.75">
      <c r="A197" s="55"/>
      <c r="B197" s="55"/>
      <c r="C197" s="55"/>
      <c r="D197" s="55"/>
      <c r="E197" s="55"/>
    </row>
    <row r="198" spans="1:5" ht="12.75">
      <c r="A198" s="55"/>
      <c r="B198" s="55"/>
      <c r="C198" s="55"/>
      <c r="D198" s="55"/>
      <c r="E198" s="55"/>
    </row>
    <row r="199" spans="1:5" ht="12.75">
      <c r="A199" s="55"/>
      <c r="B199" s="55"/>
      <c r="C199" s="55"/>
      <c r="D199" s="55"/>
      <c r="E199" s="55"/>
    </row>
    <row r="200" spans="1:5" ht="12.75">
      <c r="A200" s="55"/>
      <c r="B200" s="55"/>
      <c r="C200" s="55"/>
      <c r="D200" s="55"/>
      <c r="E200" s="55"/>
    </row>
  </sheetData>
  <sheetProtection/>
  <mergeCells count="10">
    <mergeCell ref="A81:F81"/>
    <mergeCell ref="B7:H7"/>
    <mergeCell ref="A5:H5"/>
    <mergeCell ref="A6:H6"/>
    <mergeCell ref="A1:H1"/>
    <mergeCell ref="A2:H2"/>
    <mergeCell ref="A3:H3"/>
    <mergeCell ref="A4:H4"/>
    <mergeCell ref="A9:G9"/>
    <mergeCell ref="A10:G10"/>
  </mergeCells>
  <printOptions/>
  <pageMargins left="0.75" right="0.75" top="0.28" bottom="0.25" header="0.5" footer="0.5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2013-09-25T13:31:37Z</cp:lastPrinted>
  <dcterms:created xsi:type="dcterms:W3CDTF">2008-11-27T06:46:34Z</dcterms:created>
  <dcterms:modified xsi:type="dcterms:W3CDTF">2013-09-25T13:31:42Z</dcterms:modified>
  <cp:category/>
  <cp:version/>
  <cp:contentType/>
  <cp:contentStatus/>
</cp:coreProperties>
</file>