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4" sheetId="1" r:id="rId1"/>
    <sheet name="2015-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<sst xmlns="http://schemas.openxmlformats.org/spreadsheetml/2006/main" count="768" uniqueCount="164">
  <si>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</si>
  <si>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</si>
  <si>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</si>
  <si>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</si>
  <si>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</si>
  <si>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</si>
  <si>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</si>
  <si>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</si>
  <si>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</si>
  <si>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</si>
  <si>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</si>
  <si>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</si>
  <si>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</si>
  <si>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</si>
  <si>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</si>
  <si>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</si>
  <si>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</si>
  <si>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0020800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</si>
  <si>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</si>
  <si>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</si>
  <si>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</si>
  <si>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</si>
  <si>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</si>
  <si>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</si>
  <si>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</si>
  <si>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</si>
  <si>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</si>
  <si>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</si>
  <si>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</si>
  <si>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</si>
  <si>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</si>
  <si>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</si>
  <si>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6000400</t>
  </si>
  <si>
    <t>6000500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</si>
  <si>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</si>
  <si>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</si>
  <si>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</si>
  <si>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</si>
  <si>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</si>
  <si>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</si>
  <si>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</si>
  <si>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>КВСР</t>
  </si>
  <si>
    <t>800</t>
  </si>
  <si>
    <t>5210602</t>
  </si>
  <si>
    <t>Межбюджетные трансферты на решение вопросов в части содержания специалистов</t>
  </si>
  <si>
    <t>5210603</t>
  </si>
  <si>
    <t>ВЕДОМСТВЕННАЯ СТРУКТУРА</t>
  </si>
  <si>
    <t>СОЦИАЛЬНАЯ ПОЛИТИКА</t>
  </si>
  <si>
    <t>10</t>
  </si>
  <si>
    <t>Пенсионное обеспечение</t>
  </si>
  <si>
    <t>4910100</t>
  </si>
  <si>
    <t>"О бюджете муниципального образования</t>
  </si>
  <si>
    <t>Центральный аппарат (средства из резервного фонда поселения на осуществление дополнительных расходов)</t>
  </si>
  <si>
    <t>0020401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</si>
  <si>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</si>
  <si>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</si>
  <si>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</si>
  <si>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</si>
  <si>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5227100</t>
  </si>
  <si>
    <t>Субсидии юридическим лицам</t>
  </si>
  <si>
    <t>Администрация городского поселения "Пушкиногорье"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</si>
  <si>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</si>
  <si>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</si>
  <si>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</si>
  <si>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</si>
  <si>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</si>
  <si>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</si>
  <si>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</si>
  <si>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</si>
  <si>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</si>
  <si>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</si>
  <si>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</si>
  <si>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</si>
  <si>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</si>
  <si>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540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</si>
  <si>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</si>
  <si>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</si>
  <si>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</si>
  <si>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городского поселения "Пушкиногорье"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</si>
  <si>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</si>
  <si>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</si>
  <si>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</si>
  <si>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</si>
  <si>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</si>
  <si>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</si>
  <si>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</si>
  <si>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</si>
  <si>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</si>
  <si>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</si>
  <si>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Приложение № 6</t>
  </si>
  <si>
    <t>расходов бюджета поселения на 2014 год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</si>
  <si>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</si>
  <si>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</si>
  <si>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</si>
  <si>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</si>
  <si>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</si>
  <si>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</si>
  <si>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</si>
  <si>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</si>
  <si>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</si>
  <si>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</si>
  <si>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</si>
  <si>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</si>
  <si>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5210608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</si>
  <si>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</si>
  <si>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</si>
  <si>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</si>
  <si>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</si>
  <si>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</si>
  <si>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Прочая закупка товаров, работ и услуг для государственных (муниципальных) нужд, в т. ч. "Народная программа"-693т.р</t>
  </si>
  <si>
    <t xml:space="preserve">Приложение № 5 </t>
  </si>
  <si>
    <t>"Пушкиногорье" на 2014 год</t>
  </si>
  <si>
    <t>и плановый период 2015-2016гг."</t>
  </si>
  <si>
    <t>расходов бюджета поселения на 2015-2016 год</t>
  </si>
  <si>
    <t>№  от 27.03.2014г.</t>
  </si>
  <si>
    <t>"О внесении изменений  в Решение Собрания</t>
  </si>
  <si>
    <t>депутатов № 155 от 25.12.2013г.</t>
  </si>
  <si>
    <t>75 2 7017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</si>
  <si>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</si>
  <si>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75 7 7017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</si>
  <si>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</si>
  <si>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85 1 7071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</si>
  <si>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</si>
  <si>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75 5 7017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</si>
  <si>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</si>
  <si>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85 1 5118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</si>
  <si>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</si>
  <si>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</si>
  <si>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</si>
  <si>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</si>
  <si>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</si>
  <si>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</si>
  <si>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</si>
  <si>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</si>
  <si>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</si>
  <si>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</si>
  <si>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</si>
  <si>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</si>
  <si>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</si>
  <si>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</si>
  <si>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</si>
  <si>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</si>
  <si>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</si>
  <si>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</si>
  <si>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</si>
  <si>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12</t>
  </si>
  <si>
    <t>Другие вопросы в области национальной экономики</t>
  </si>
  <si>
    <t>85 5 7051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</si>
  <si>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</si>
  <si>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КУЛЬТУРА, КИНЕМАТОГРАФИЯ И СМИ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</si>
  <si>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</si>
  <si>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</si>
  <si>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08</t>
  </si>
  <si>
    <t>85 5 7050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</si>
  <si>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</si>
  <si>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</si>
  <si>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</si>
  <si>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</si>
  <si>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</si>
  <si>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</si>
  <si>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75 3 7017</t>
  </si>
  <si>
    <t>75 4 7017</t>
  </si>
  <si>
    <t>85 1 7020</t>
  </si>
  <si>
    <t>№ 166  от 27.03.2014г.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</si>
</sst>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58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vertical="justify" wrapText="1"/>
    </xf>
    <xf numFmtId="0" fontId="1" fillId="35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justify" wrapText="1"/>
    </xf>
    <xf numFmtId="164" fontId="1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justify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justify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justify" wrapText="1"/>
    </xf>
    <xf numFmtId="0" fontId="20" fillId="0" borderId="0" xfId="0" applyFont="1" applyAlignment="1">
      <alignment/>
    </xf>
    <xf numFmtId="164" fontId="8" fillId="0" borderId="10" xfId="0" applyNumberFormat="1" applyFont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7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4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164" fontId="11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164" fontId="2" fillId="35" borderId="10" xfId="0" applyNumberFormat="1" applyFont="1" applyFill="1" applyBorder="1" applyAlignment="1">
      <alignment horizontal="right" vertical="center"/>
    </xf>
    <xf numFmtId="164" fontId="17" fillId="35" borderId="10" xfId="0" applyNumberFormat="1" applyFont="1" applyFill="1" applyBorder="1" applyAlignment="1">
      <alignment horizontal="right" vertical="center"/>
    </xf>
    <xf numFmtId="169" fontId="4" fillId="33" borderId="10" xfId="0" applyNumberFormat="1" applyFont="1" applyFill="1" applyBorder="1" applyAlignment="1">
      <alignment horizontal="right" vertical="center"/>
    </xf>
    <xf numFmtId="169" fontId="3" fillId="34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9" fontId="2" fillId="35" borderId="10" xfId="0" applyNumberFormat="1" applyFont="1" applyFill="1" applyBorder="1" applyAlignment="1">
      <alignment horizontal="right" vertical="center"/>
    </xf>
    <xf numFmtId="169" fontId="1" fillId="35" borderId="10" xfId="0" applyNumberFormat="1" applyFont="1" applyFill="1" applyBorder="1" applyAlignment="1">
      <alignment horizontal="right" vertical="center"/>
    </xf>
    <xf numFmtId="164" fontId="4" fillId="35" borderId="10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17" fillId="0" borderId="10" xfId="0" applyNumberFormat="1" applyFont="1" applyBorder="1" applyAlignment="1">
      <alignment horizontal="left" vertical="center"/>
    </xf>
    <xf numFmtId="164" fontId="1" fillId="35" borderId="10" xfId="0" applyNumberFormat="1" applyFont="1" applyFill="1" applyBorder="1" applyAlignment="1">
      <alignment horizontal="left" vertical="center"/>
    </xf>
    <xf numFmtId="164" fontId="11" fillId="35" borderId="10" xfId="0" applyNumberFormat="1" applyFont="1" applyFill="1" applyBorder="1" applyAlignment="1">
      <alignment horizontal="left" vertical="center"/>
    </xf>
    <xf numFmtId="164" fontId="3" fillId="33" borderId="10" xfId="0" applyNumberFormat="1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left" vertical="center"/>
    </xf>
    <xf numFmtId="164" fontId="17" fillId="35" borderId="10" xfId="0" applyNumberFormat="1" applyFont="1" applyFill="1" applyBorder="1" applyAlignment="1">
      <alignment horizontal="left" vertical="center"/>
    </xf>
    <xf numFmtId="164" fontId="4" fillId="35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2" fillId="34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7" fillId="35" borderId="0" xfId="0" applyFont="1" applyFill="1" applyAlignment="1">
      <alignment/>
    </xf>
    <xf numFmtId="0" fontId="14" fillId="0" borderId="1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19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  <sheetDataSet>
      <sheetData sheetId="0">
        <row r="38">
          <cell r="C38">
            <v>17562.6</v>
          </cell>
          <cell r="D38">
            <v>18246.6</v>
          </cell>
        </row>
      </sheetData>
      <sheetData sheetId="5">
        <row r="105">
          <cell r="G105">
            <v>17562.6</v>
          </cell>
          <cell r="H105">
            <v>18246.6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8" customWidth="1"/>
    <col min="7" max="7" width="16.00390625" style="3" customWidth="1"/>
    <col min="8" max="16384" width="9.125" style="1" customWidth="1"/>
  </cols>
  <sheetData>
    <row r="1" spans="1:8" ht="15" customHeight="1">
      <c r="A1" s="121" t="s">
        <v>110</v>
      </c>
      <c r="B1" s="121"/>
      <c r="C1" s="121"/>
      <c r="D1" s="121"/>
      <c r="E1" s="121"/>
      <c r="F1" s="121"/>
      <c r="G1" s="121"/>
      <c r="H1"/>
    </row>
    <row r="2" spans="1:8" ht="14.25" customHeight="1">
      <c r="A2" s="121" t="s">
        <v>34</v>
      </c>
      <c r="B2" s="121"/>
      <c r="C2" s="121"/>
      <c r="D2" s="121"/>
      <c r="E2" s="121"/>
      <c r="F2" s="121"/>
      <c r="G2" s="121"/>
      <c r="H2"/>
    </row>
    <row r="3" spans="1:8" ht="14.25" customHeight="1">
      <c r="A3" s="121" t="s">
        <v>78</v>
      </c>
      <c r="B3" s="121"/>
      <c r="C3" s="122"/>
      <c r="D3" s="122"/>
      <c r="E3" s="122"/>
      <c r="F3" s="122"/>
      <c r="G3" s="122"/>
      <c r="H3"/>
    </row>
    <row r="4" spans="1:7" s="78" customFormat="1" ht="15">
      <c r="A4" s="127" t="s">
        <v>163</v>
      </c>
      <c r="B4" s="127"/>
      <c r="C4" s="127"/>
      <c r="D4" s="127"/>
      <c r="E4" s="127"/>
      <c r="F4" s="127"/>
      <c r="G4" s="127"/>
    </row>
    <row r="5" spans="1:7" s="78" customFormat="1" ht="15">
      <c r="A5" s="121" t="s">
        <v>115</v>
      </c>
      <c r="B5" s="121"/>
      <c r="C5" s="121"/>
      <c r="D5" s="121"/>
      <c r="E5" s="121"/>
      <c r="F5" s="121"/>
      <c r="G5" s="121"/>
    </row>
    <row r="6" spans="1:7" s="78" customFormat="1" ht="15">
      <c r="A6" s="125" t="s">
        <v>116</v>
      </c>
      <c r="B6" s="125"/>
      <c r="C6" s="125"/>
      <c r="D6" s="125"/>
      <c r="E6" s="125"/>
      <c r="F6" s="125"/>
      <c r="G6" s="125"/>
    </row>
    <row r="7" spans="1:8" ht="14.25" customHeight="1">
      <c r="A7" s="121" t="s">
        <v>51</v>
      </c>
      <c r="B7" s="121"/>
      <c r="C7" s="121"/>
      <c r="D7" s="121"/>
      <c r="E7" s="121"/>
      <c r="F7" s="121"/>
      <c r="G7" s="121"/>
      <c r="H7"/>
    </row>
    <row r="8" spans="1:8" ht="14.25" customHeight="1">
      <c r="A8" s="121" t="s">
        <v>111</v>
      </c>
      <c r="B8" s="121"/>
      <c r="C8" s="121"/>
      <c r="D8" s="121"/>
      <c r="E8" s="121"/>
      <c r="F8" s="121"/>
      <c r="G8" s="121"/>
      <c r="H8"/>
    </row>
    <row r="9" spans="1:8" ht="14.25" customHeight="1">
      <c r="A9" s="39"/>
      <c r="B9" s="121" t="s">
        <v>112</v>
      </c>
      <c r="C9" s="121"/>
      <c r="D9" s="121"/>
      <c r="E9" s="121"/>
      <c r="F9" s="121"/>
      <c r="G9" s="121"/>
      <c r="H9"/>
    </row>
    <row r="10" spans="1:8" ht="12.75">
      <c r="A10" s="2"/>
      <c r="B10" s="2"/>
      <c r="C10" s="2"/>
      <c r="D10" s="2"/>
      <c r="E10" s="2"/>
      <c r="F10" s="37"/>
      <c r="G10" s="6"/>
      <c r="H10"/>
    </row>
    <row r="11" spans="1:8" ht="15.75">
      <c r="A11" s="126" t="s">
        <v>46</v>
      </c>
      <c r="B11" s="126"/>
      <c r="C11" s="126"/>
      <c r="D11" s="126"/>
      <c r="E11" s="126"/>
      <c r="F11" s="126"/>
      <c r="G11" s="126"/>
      <c r="H11"/>
    </row>
    <row r="12" spans="1:8" ht="15.75">
      <c r="A12" s="126" t="s">
        <v>90</v>
      </c>
      <c r="B12" s="126"/>
      <c r="C12" s="126"/>
      <c r="D12" s="126"/>
      <c r="E12" s="126"/>
      <c r="F12" s="126"/>
      <c r="G12" s="126"/>
      <c r="H12"/>
    </row>
    <row r="13" spans="7:8" ht="12.75">
      <c r="G13" s="4" t="s">
        <v>0</v>
      </c>
      <c r="H13"/>
    </row>
    <row r="14" spans="1:7" ht="12.75">
      <c r="A14" s="7" t="s">
        <v>37</v>
      </c>
      <c r="B14" s="7" t="s">
        <v>41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36</v>
      </c>
    </row>
    <row r="15" spans="1:7" ht="36">
      <c r="A15" s="9" t="s">
        <v>60</v>
      </c>
      <c r="B15" s="10">
        <v>800</v>
      </c>
      <c r="C15" s="11"/>
      <c r="D15" s="11"/>
      <c r="E15" s="10"/>
      <c r="F15" s="10"/>
      <c r="G15" s="103">
        <f>SUM(G81)</f>
        <v>23973.875000000004</v>
      </c>
    </row>
    <row r="16" spans="1:7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104">
        <f>SUM(G22+G31+G34+G17)</f>
        <v>4230.621</v>
      </c>
    </row>
    <row r="17" spans="1:7" s="18" customFormat="1" ht="39.75" customHeight="1">
      <c r="A17" s="22" t="s">
        <v>157</v>
      </c>
      <c r="B17" s="23">
        <v>800</v>
      </c>
      <c r="C17" s="24" t="s">
        <v>5</v>
      </c>
      <c r="D17" s="24" t="s">
        <v>13</v>
      </c>
      <c r="E17" s="25"/>
      <c r="F17" s="25"/>
      <c r="G17" s="105">
        <f>SUM(G18)+G20</f>
        <v>23</v>
      </c>
    </row>
    <row r="18" spans="1:7" s="5" customFormat="1" ht="63.75">
      <c r="A18" s="47" t="s">
        <v>155</v>
      </c>
      <c r="B18" s="26">
        <v>800</v>
      </c>
      <c r="C18" s="27" t="s">
        <v>5</v>
      </c>
      <c r="D18" s="27" t="s">
        <v>13</v>
      </c>
      <c r="E18" s="28" t="s">
        <v>160</v>
      </c>
      <c r="F18" s="28"/>
      <c r="G18" s="106">
        <f>G19</f>
        <v>7.4</v>
      </c>
    </row>
    <row r="19" spans="1:7" s="5" customFormat="1" ht="51.75" customHeight="1">
      <c r="A19" s="48" t="s">
        <v>91</v>
      </c>
      <c r="B19" s="49">
        <v>800</v>
      </c>
      <c r="C19" s="50" t="s">
        <v>5</v>
      </c>
      <c r="D19" s="50" t="s">
        <v>13</v>
      </c>
      <c r="E19" s="51" t="s">
        <v>160</v>
      </c>
      <c r="F19" s="51" t="s">
        <v>92</v>
      </c>
      <c r="G19" s="107">
        <v>7.4</v>
      </c>
    </row>
    <row r="20" spans="1:7" s="5" customFormat="1" ht="68.25" customHeight="1">
      <c r="A20" s="47" t="s">
        <v>156</v>
      </c>
      <c r="B20" s="26">
        <v>800</v>
      </c>
      <c r="C20" s="27" t="s">
        <v>5</v>
      </c>
      <c r="D20" s="27" t="s">
        <v>13</v>
      </c>
      <c r="E20" s="28" t="s">
        <v>161</v>
      </c>
      <c r="F20" s="28"/>
      <c r="G20" s="106">
        <f>G21</f>
        <v>15.6</v>
      </c>
    </row>
    <row r="21" spans="1:7" s="5" customFormat="1" ht="51" customHeight="1">
      <c r="A21" s="48" t="s">
        <v>91</v>
      </c>
      <c r="B21" s="49">
        <v>800</v>
      </c>
      <c r="C21" s="50" t="s">
        <v>5</v>
      </c>
      <c r="D21" s="50" t="s">
        <v>13</v>
      </c>
      <c r="E21" s="51" t="s">
        <v>161</v>
      </c>
      <c r="F21" s="51" t="s">
        <v>92</v>
      </c>
      <c r="G21" s="107">
        <v>15.6</v>
      </c>
    </row>
    <row r="22" spans="1:7" ht="38.25">
      <c r="A22" s="22" t="s">
        <v>15</v>
      </c>
      <c r="B22" s="23">
        <v>800</v>
      </c>
      <c r="C22" s="24" t="s">
        <v>5</v>
      </c>
      <c r="D22" s="24" t="s">
        <v>14</v>
      </c>
      <c r="E22" s="25"/>
      <c r="F22" s="25"/>
      <c r="G22" s="105">
        <f>G23+G27+G29</f>
        <v>4052.621</v>
      </c>
    </row>
    <row r="23" spans="1:7" ht="63.75">
      <c r="A23" s="47" t="s">
        <v>118</v>
      </c>
      <c r="B23" s="26">
        <v>800</v>
      </c>
      <c r="C23" s="27" t="s">
        <v>5</v>
      </c>
      <c r="D23" s="27" t="s">
        <v>14</v>
      </c>
      <c r="E23" s="28" t="s">
        <v>117</v>
      </c>
      <c r="F23" s="28"/>
      <c r="G23" s="106">
        <f>G24+G25+G26</f>
        <v>3147.035</v>
      </c>
    </row>
    <row r="24" spans="1:7" s="52" customFormat="1" ht="51">
      <c r="A24" s="48" t="s">
        <v>91</v>
      </c>
      <c r="B24" s="49">
        <v>800</v>
      </c>
      <c r="C24" s="50" t="s">
        <v>5</v>
      </c>
      <c r="D24" s="50" t="s">
        <v>14</v>
      </c>
      <c r="E24" s="51" t="s">
        <v>117</v>
      </c>
      <c r="F24" s="51" t="s">
        <v>92</v>
      </c>
      <c r="G24" s="107">
        <v>1819.379</v>
      </c>
    </row>
    <row r="25" spans="1:7" s="52" customFormat="1" ht="25.5">
      <c r="A25" s="48" t="s">
        <v>93</v>
      </c>
      <c r="B25" s="51" t="s">
        <v>42</v>
      </c>
      <c r="C25" s="50" t="s">
        <v>5</v>
      </c>
      <c r="D25" s="54" t="s">
        <v>14</v>
      </c>
      <c r="E25" s="51" t="s">
        <v>117</v>
      </c>
      <c r="F25" s="51" t="s">
        <v>94</v>
      </c>
      <c r="G25" s="107">
        <v>1177.406</v>
      </c>
    </row>
    <row r="26" spans="1:7" s="52" customFormat="1" ht="12.75">
      <c r="A26" s="56" t="s">
        <v>95</v>
      </c>
      <c r="B26" s="51" t="s">
        <v>42</v>
      </c>
      <c r="C26" s="50" t="s">
        <v>5</v>
      </c>
      <c r="D26" s="54" t="s">
        <v>14</v>
      </c>
      <c r="E26" s="51" t="s">
        <v>117</v>
      </c>
      <c r="F26" s="51" t="s">
        <v>42</v>
      </c>
      <c r="G26" s="107">
        <v>150.25</v>
      </c>
    </row>
    <row r="27" spans="1:7" ht="64.5" customHeight="1">
      <c r="A27" s="47" t="s">
        <v>120</v>
      </c>
      <c r="B27" s="26">
        <v>800</v>
      </c>
      <c r="C27" s="27" t="s">
        <v>5</v>
      </c>
      <c r="D27" s="27" t="s">
        <v>14</v>
      </c>
      <c r="E27" s="28" t="s">
        <v>119</v>
      </c>
      <c r="F27" s="28"/>
      <c r="G27" s="106">
        <f>G28</f>
        <v>442.786</v>
      </c>
    </row>
    <row r="28" spans="1:7" ht="24.75" customHeight="1">
      <c r="A28" s="48" t="s">
        <v>91</v>
      </c>
      <c r="B28" s="49">
        <v>800</v>
      </c>
      <c r="C28" s="50" t="s">
        <v>5</v>
      </c>
      <c r="D28" s="50" t="s">
        <v>14</v>
      </c>
      <c r="E28" s="51" t="s">
        <v>119</v>
      </c>
      <c r="F28" s="51" t="s">
        <v>92</v>
      </c>
      <c r="G28" s="107">
        <v>442.786</v>
      </c>
    </row>
    <row r="29" spans="1:7" s="5" customFormat="1" ht="51">
      <c r="A29" s="47" t="s">
        <v>122</v>
      </c>
      <c r="B29" s="26">
        <v>800</v>
      </c>
      <c r="C29" s="27" t="s">
        <v>5</v>
      </c>
      <c r="D29" s="27" t="s">
        <v>14</v>
      </c>
      <c r="E29" s="28" t="s">
        <v>121</v>
      </c>
      <c r="F29" s="28"/>
      <c r="G29" s="106">
        <f>G30</f>
        <v>462.8</v>
      </c>
    </row>
    <row r="30" spans="1:7" s="52" customFormat="1" ht="12.75">
      <c r="A30" s="56" t="s">
        <v>96</v>
      </c>
      <c r="B30" s="49">
        <v>800</v>
      </c>
      <c r="C30" s="50" t="s">
        <v>5</v>
      </c>
      <c r="D30" s="50" t="s">
        <v>14</v>
      </c>
      <c r="E30" s="51" t="s">
        <v>121</v>
      </c>
      <c r="F30" s="51" t="s">
        <v>97</v>
      </c>
      <c r="G30" s="107">
        <v>462.8</v>
      </c>
    </row>
    <row r="31" spans="1:7" ht="26.25" customHeight="1">
      <c r="A31" s="29" t="s">
        <v>54</v>
      </c>
      <c r="B31" s="25" t="s">
        <v>42</v>
      </c>
      <c r="C31" s="24" t="s">
        <v>5</v>
      </c>
      <c r="D31" s="24" t="s">
        <v>55</v>
      </c>
      <c r="E31" s="25"/>
      <c r="F31" s="25"/>
      <c r="G31" s="105">
        <f>G32</f>
        <v>135</v>
      </c>
    </row>
    <row r="32" spans="1:7" ht="51">
      <c r="A32" s="59" t="s">
        <v>124</v>
      </c>
      <c r="B32" s="28" t="s">
        <v>42</v>
      </c>
      <c r="C32" s="27" t="s">
        <v>5</v>
      </c>
      <c r="D32" s="27" t="s">
        <v>55</v>
      </c>
      <c r="E32" s="28" t="s">
        <v>123</v>
      </c>
      <c r="F32" s="28"/>
      <c r="G32" s="106">
        <f>G33</f>
        <v>135</v>
      </c>
    </row>
    <row r="33" spans="1:7" s="52" customFormat="1" ht="12.75">
      <c r="A33" s="56" t="s">
        <v>98</v>
      </c>
      <c r="B33" s="51" t="s">
        <v>42</v>
      </c>
      <c r="C33" s="50" t="s">
        <v>5</v>
      </c>
      <c r="D33" s="50" t="s">
        <v>55</v>
      </c>
      <c r="E33" s="51" t="s">
        <v>123</v>
      </c>
      <c r="F33" s="51" t="s">
        <v>99</v>
      </c>
      <c r="G33" s="107">
        <v>135</v>
      </c>
    </row>
    <row r="34" spans="1:8" s="30" customFormat="1" ht="12.75">
      <c r="A34" s="22" t="s">
        <v>83</v>
      </c>
      <c r="B34" s="23">
        <v>800</v>
      </c>
      <c r="C34" s="24" t="s">
        <v>5</v>
      </c>
      <c r="D34" s="24" t="s">
        <v>84</v>
      </c>
      <c r="E34" s="25"/>
      <c r="F34" s="25"/>
      <c r="G34" s="105">
        <f>G35</f>
        <v>20</v>
      </c>
      <c r="H34"/>
    </row>
    <row r="35" spans="1:8" s="44" customFormat="1" ht="63.75">
      <c r="A35" s="63" t="s">
        <v>154</v>
      </c>
      <c r="B35" s="64">
        <v>800</v>
      </c>
      <c r="C35" s="65" t="s">
        <v>5</v>
      </c>
      <c r="D35" s="65" t="s">
        <v>84</v>
      </c>
      <c r="E35" s="43" t="s">
        <v>162</v>
      </c>
      <c r="F35" s="43"/>
      <c r="G35" s="109">
        <f>G36</f>
        <v>20</v>
      </c>
      <c r="H35" s="46"/>
    </row>
    <row r="36" spans="1:8" s="119" customFormat="1" ht="25.5">
      <c r="A36" s="48" t="s">
        <v>93</v>
      </c>
      <c r="B36" s="117">
        <v>800</v>
      </c>
      <c r="C36" s="50" t="s">
        <v>5</v>
      </c>
      <c r="D36" s="50" t="s">
        <v>84</v>
      </c>
      <c r="E36" s="51" t="s">
        <v>162</v>
      </c>
      <c r="F36" s="51" t="s">
        <v>94</v>
      </c>
      <c r="G36" s="112">
        <v>20</v>
      </c>
      <c r="H36" s="118"/>
    </row>
    <row r="37" spans="1:7" ht="15.75">
      <c r="A37" s="67" t="s">
        <v>22</v>
      </c>
      <c r="B37" s="16" t="s">
        <v>42</v>
      </c>
      <c r="C37" s="14" t="s">
        <v>7</v>
      </c>
      <c r="D37" s="15"/>
      <c r="E37" s="31"/>
      <c r="F37" s="31"/>
      <c r="G37" s="110">
        <f>SUM(G38)</f>
        <v>301.375</v>
      </c>
    </row>
    <row r="38" spans="1:7" ht="12.75">
      <c r="A38" s="22" t="s">
        <v>23</v>
      </c>
      <c r="B38" s="23">
        <v>800</v>
      </c>
      <c r="C38" s="24" t="s">
        <v>7</v>
      </c>
      <c r="D38" s="24" t="s">
        <v>13</v>
      </c>
      <c r="E38" s="25"/>
      <c r="F38" s="25"/>
      <c r="G38" s="105">
        <f>SUM(G39)</f>
        <v>301.375</v>
      </c>
    </row>
    <row r="39" spans="1:7" ht="55.5" customHeight="1">
      <c r="A39" s="68" t="s">
        <v>126</v>
      </c>
      <c r="B39" s="69">
        <v>800</v>
      </c>
      <c r="C39" s="27" t="s">
        <v>7</v>
      </c>
      <c r="D39" s="27" t="s">
        <v>13</v>
      </c>
      <c r="E39" s="28" t="s">
        <v>125</v>
      </c>
      <c r="F39" s="28"/>
      <c r="G39" s="111">
        <f>G40+G41</f>
        <v>301.375</v>
      </c>
    </row>
    <row r="40" spans="1:7" ht="51">
      <c r="A40" s="48" t="s">
        <v>91</v>
      </c>
      <c r="B40" s="70">
        <v>800</v>
      </c>
      <c r="C40" s="50" t="s">
        <v>7</v>
      </c>
      <c r="D40" s="50" t="s">
        <v>13</v>
      </c>
      <c r="E40" s="51" t="s">
        <v>125</v>
      </c>
      <c r="F40" s="51" t="s">
        <v>92</v>
      </c>
      <c r="G40" s="112">
        <v>255</v>
      </c>
    </row>
    <row r="41" spans="1:7" s="52" customFormat="1" ht="25.5">
      <c r="A41" s="48" t="s">
        <v>93</v>
      </c>
      <c r="B41" s="70">
        <v>800</v>
      </c>
      <c r="C41" s="50" t="s">
        <v>7</v>
      </c>
      <c r="D41" s="50" t="s">
        <v>13</v>
      </c>
      <c r="E41" s="51" t="s">
        <v>125</v>
      </c>
      <c r="F41" s="51" t="s">
        <v>94</v>
      </c>
      <c r="G41" s="112">
        <v>46.375</v>
      </c>
    </row>
    <row r="42" spans="1:7" ht="31.5">
      <c r="A42" s="67" t="s">
        <v>25</v>
      </c>
      <c r="B42" s="16" t="s">
        <v>42</v>
      </c>
      <c r="C42" s="14" t="s">
        <v>13</v>
      </c>
      <c r="D42" s="15"/>
      <c r="E42" s="31"/>
      <c r="F42" s="31"/>
      <c r="G42" s="104">
        <f>SUM(G43)</f>
        <v>262</v>
      </c>
    </row>
    <row r="43" spans="1:7" ht="25.5">
      <c r="A43" s="29" t="s">
        <v>35</v>
      </c>
      <c r="B43" s="25" t="s">
        <v>42</v>
      </c>
      <c r="C43" s="24" t="s">
        <v>13</v>
      </c>
      <c r="D43" s="25" t="s">
        <v>21</v>
      </c>
      <c r="E43" s="25"/>
      <c r="F43" s="25"/>
      <c r="G43" s="105">
        <f>G44</f>
        <v>262</v>
      </c>
    </row>
    <row r="44" spans="1:7" ht="65.25" customHeight="1">
      <c r="A44" s="47" t="s">
        <v>128</v>
      </c>
      <c r="B44" s="26">
        <v>800</v>
      </c>
      <c r="C44" s="27" t="s">
        <v>13</v>
      </c>
      <c r="D44" s="28" t="s">
        <v>21</v>
      </c>
      <c r="E44" s="28" t="s">
        <v>127</v>
      </c>
      <c r="F44" s="28"/>
      <c r="G44" s="111">
        <f>G45</f>
        <v>262</v>
      </c>
    </row>
    <row r="45" spans="1:7" s="52" customFormat="1" ht="26.25" customHeight="1">
      <c r="A45" s="48" t="s">
        <v>93</v>
      </c>
      <c r="B45" s="49">
        <v>800</v>
      </c>
      <c r="C45" s="50" t="s">
        <v>13</v>
      </c>
      <c r="D45" s="51" t="s">
        <v>21</v>
      </c>
      <c r="E45" s="51" t="s">
        <v>127</v>
      </c>
      <c r="F45" s="51" t="s">
        <v>94</v>
      </c>
      <c r="G45" s="112">
        <v>262</v>
      </c>
    </row>
    <row r="46" spans="1:7" ht="15.75">
      <c r="A46" s="72" t="s">
        <v>100</v>
      </c>
      <c r="B46" s="13">
        <v>800</v>
      </c>
      <c r="C46" s="14" t="s">
        <v>14</v>
      </c>
      <c r="D46" s="16"/>
      <c r="E46" s="16"/>
      <c r="F46" s="16"/>
      <c r="G46" s="104">
        <f>G47+G50</f>
        <v>3381</v>
      </c>
    </row>
    <row r="47" spans="1:7" s="73" customFormat="1" ht="12.75">
      <c r="A47" s="29" t="s">
        <v>101</v>
      </c>
      <c r="B47" s="23">
        <v>800</v>
      </c>
      <c r="C47" s="24" t="s">
        <v>14</v>
      </c>
      <c r="D47" s="25" t="s">
        <v>102</v>
      </c>
      <c r="E47" s="25"/>
      <c r="F47" s="25"/>
      <c r="G47" s="105">
        <f>G48</f>
        <v>3325</v>
      </c>
    </row>
    <row r="48" spans="1:7" s="5" customFormat="1" ht="51">
      <c r="A48" s="59" t="s">
        <v>130</v>
      </c>
      <c r="B48" s="26">
        <v>800</v>
      </c>
      <c r="C48" s="27" t="s">
        <v>14</v>
      </c>
      <c r="D48" s="28" t="s">
        <v>102</v>
      </c>
      <c r="E48" s="45" t="s">
        <v>129</v>
      </c>
      <c r="F48" s="28"/>
      <c r="G48" s="111">
        <f>G49</f>
        <v>3325</v>
      </c>
    </row>
    <row r="49" spans="1:7" s="52" customFormat="1" ht="12.75">
      <c r="A49" s="56" t="s">
        <v>98</v>
      </c>
      <c r="B49" s="49">
        <v>800</v>
      </c>
      <c r="C49" s="50" t="s">
        <v>14</v>
      </c>
      <c r="D49" s="51" t="s">
        <v>102</v>
      </c>
      <c r="E49" s="74" t="s">
        <v>129</v>
      </c>
      <c r="F49" s="51" t="s">
        <v>99</v>
      </c>
      <c r="G49" s="112">
        <v>3325</v>
      </c>
    </row>
    <row r="50" spans="1:7" s="73" customFormat="1" ht="12.75">
      <c r="A50" s="114" t="s">
        <v>146</v>
      </c>
      <c r="B50" s="23">
        <v>800</v>
      </c>
      <c r="C50" s="24" t="s">
        <v>14</v>
      </c>
      <c r="D50" s="25" t="s">
        <v>145</v>
      </c>
      <c r="E50" s="25"/>
      <c r="F50" s="25"/>
      <c r="G50" s="105">
        <f>G51</f>
        <v>56</v>
      </c>
    </row>
    <row r="51" spans="1:7" s="5" customFormat="1" ht="63.75">
      <c r="A51" s="59" t="s">
        <v>148</v>
      </c>
      <c r="B51" s="26">
        <v>800</v>
      </c>
      <c r="C51" s="27" t="s">
        <v>14</v>
      </c>
      <c r="D51" s="28" t="s">
        <v>145</v>
      </c>
      <c r="E51" s="28" t="s">
        <v>147</v>
      </c>
      <c r="F51" s="28"/>
      <c r="G51" s="111">
        <f>G52</f>
        <v>56</v>
      </c>
    </row>
    <row r="52" spans="1:7" s="52" customFormat="1" ht="12.75">
      <c r="A52" s="56" t="s">
        <v>98</v>
      </c>
      <c r="B52" s="49">
        <v>800</v>
      </c>
      <c r="C52" s="50" t="s">
        <v>14</v>
      </c>
      <c r="D52" s="51" t="s">
        <v>145</v>
      </c>
      <c r="E52" s="51" t="s">
        <v>147</v>
      </c>
      <c r="F52" s="51" t="s">
        <v>99</v>
      </c>
      <c r="G52" s="112">
        <v>56</v>
      </c>
    </row>
    <row r="53" spans="1:7" ht="15.75">
      <c r="A53" s="67" t="s">
        <v>26</v>
      </c>
      <c r="B53" s="16" t="s">
        <v>42</v>
      </c>
      <c r="C53" s="14" t="s">
        <v>18</v>
      </c>
      <c r="D53" s="15"/>
      <c r="E53" s="16"/>
      <c r="F53" s="16"/>
      <c r="G53" s="104">
        <f>SUM(G62+G54+G57)</f>
        <v>15125.479000000001</v>
      </c>
    </row>
    <row r="54" spans="1:7" ht="13.5" customHeight="1">
      <c r="A54" s="29" t="s">
        <v>56</v>
      </c>
      <c r="B54" s="25" t="s">
        <v>42</v>
      </c>
      <c r="C54" s="24" t="s">
        <v>18</v>
      </c>
      <c r="D54" s="24" t="s">
        <v>5</v>
      </c>
      <c r="E54" s="25"/>
      <c r="F54" s="25"/>
      <c r="G54" s="105">
        <f>G55</f>
        <v>228</v>
      </c>
    </row>
    <row r="55" spans="1:7" ht="67.5" customHeight="1">
      <c r="A55" s="59" t="s">
        <v>132</v>
      </c>
      <c r="B55" s="28" t="s">
        <v>42</v>
      </c>
      <c r="C55" s="27" t="s">
        <v>18</v>
      </c>
      <c r="D55" s="27" t="s">
        <v>5</v>
      </c>
      <c r="E55" s="28" t="s">
        <v>131</v>
      </c>
      <c r="F55" s="28"/>
      <c r="G55" s="111">
        <f>G56</f>
        <v>228</v>
      </c>
    </row>
    <row r="56" spans="1:7" ht="13.5" customHeight="1">
      <c r="A56" s="56" t="s">
        <v>95</v>
      </c>
      <c r="B56" s="51" t="s">
        <v>42</v>
      </c>
      <c r="C56" s="50" t="s">
        <v>18</v>
      </c>
      <c r="D56" s="50" t="s">
        <v>5</v>
      </c>
      <c r="E56" s="51" t="s">
        <v>131</v>
      </c>
      <c r="F56" s="51" t="s">
        <v>42</v>
      </c>
      <c r="G56" s="112">
        <v>228</v>
      </c>
    </row>
    <row r="57" spans="1:7" ht="13.5" customHeight="1">
      <c r="A57" s="29" t="s">
        <v>57</v>
      </c>
      <c r="B57" s="25" t="s">
        <v>42</v>
      </c>
      <c r="C57" s="24" t="s">
        <v>18</v>
      </c>
      <c r="D57" s="24" t="s">
        <v>7</v>
      </c>
      <c r="E57" s="25"/>
      <c r="F57" s="25"/>
      <c r="G57" s="105">
        <f>G58+G60</f>
        <v>321</v>
      </c>
    </row>
    <row r="58" spans="1:7" ht="12.75" hidden="1">
      <c r="A58" s="59" t="s">
        <v>107</v>
      </c>
      <c r="B58" s="28" t="s">
        <v>42</v>
      </c>
      <c r="C58" s="27" t="s">
        <v>18</v>
      </c>
      <c r="D58" s="27" t="s">
        <v>7</v>
      </c>
      <c r="E58" s="28" t="s">
        <v>108</v>
      </c>
      <c r="F58" s="28"/>
      <c r="G58" s="111">
        <f>G59</f>
        <v>0</v>
      </c>
    </row>
    <row r="59" spans="1:7" ht="26.25" customHeight="1" hidden="1">
      <c r="A59" s="60" t="s">
        <v>105</v>
      </c>
      <c r="B59" s="21" t="s">
        <v>42</v>
      </c>
      <c r="C59" s="20" t="s">
        <v>18</v>
      </c>
      <c r="D59" s="20" t="s">
        <v>7</v>
      </c>
      <c r="E59" s="21" t="s">
        <v>108</v>
      </c>
      <c r="F59" s="21" t="s">
        <v>106</v>
      </c>
      <c r="G59" s="108"/>
    </row>
    <row r="60" spans="1:7" ht="51">
      <c r="A60" s="59" t="s">
        <v>134</v>
      </c>
      <c r="B60" s="28" t="s">
        <v>42</v>
      </c>
      <c r="C60" s="27" t="s">
        <v>18</v>
      </c>
      <c r="D60" s="27" t="s">
        <v>7</v>
      </c>
      <c r="E60" s="28" t="s">
        <v>133</v>
      </c>
      <c r="F60" s="28"/>
      <c r="G60" s="111">
        <f>G61</f>
        <v>321</v>
      </c>
    </row>
    <row r="61" spans="1:7" s="52" customFormat="1" ht="12.75">
      <c r="A61" s="56" t="s">
        <v>98</v>
      </c>
      <c r="B61" s="51" t="s">
        <v>42</v>
      </c>
      <c r="C61" s="50" t="s">
        <v>18</v>
      </c>
      <c r="D61" s="50" t="s">
        <v>7</v>
      </c>
      <c r="E61" s="51" t="s">
        <v>133</v>
      </c>
      <c r="F61" s="51" t="s">
        <v>99</v>
      </c>
      <c r="G61" s="112">
        <v>321</v>
      </c>
    </row>
    <row r="62" spans="1:7" ht="12.75">
      <c r="A62" s="29" t="s">
        <v>27</v>
      </c>
      <c r="B62" s="25" t="s">
        <v>42</v>
      </c>
      <c r="C62" s="24" t="s">
        <v>18</v>
      </c>
      <c r="D62" s="24" t="s">
        <v>13</v>
      </c>
      <c r="E62" s="25"/>
      <c r="F62" s="25"/>
      <c r="G62" s="105">
        <f>SUM(G63+G65+G67+G69)+G71</f>
        <v>14576.479000000001</v>
      </c>
    </row>
    <row r="63" spans="1:7" ht="38.25">
      <c r="A63" s="77" t="s">
        <v>136</v>
      </c>
      <c r="B63" s="28" t="s">
        <v>42</v>
      </c>
      <c r="C63" s="27" t="s">
        <v>18</v>
      </c>
      <c r="D63" s="27" t="s">
        <v>13</v>
      </c>
      <c r="E63" s="28" t="s">
        <v>135</v>
      </c>
      <c r="F63" s="28"/>
      <c r="G63" s="111">
        <f>G64</f>
        <v>2178</v>
      </c>
    </row>
    <row r="64" spans="1:7" ht="25.5">
      <c r="A64" s="48" t="s">
        <v>93</v>
      </c>
      <c r="B64" s="51" t="s">
        <v>42</v>
      </c>
      <c r="C64" s="50" t="s">
        <v>18</v>
      </c>
      <c r="D64" s="50" t="s">
        <v>13</v>
      </c>
      <c r="E64" s="51" t="s">
        <v>135</v>
      </c>
      <c r="F64" s="51" t="s">
        <v>94</v>
      </c>
      <c r="G64" s="112">
        <v>2178</v>
      </c>
    </row>
    <row r="65" spans="1:7" ht="38.25">
      <c r="A65" s="77" t="s">
        <v>138</v>
      </c>
      <c r="B65" s="28" t="s">
        <v>42</v>
      </c>
      <c r="C65" s="27" t="s">
        <v>18</v>
      </c>
      <c r="D65" s="27" t="s">
        <v>13</v>
      </c>
      <c r="E65" s="28" t="s">
        <v>137</v>
      </c>
      <c r="F65" s="28"/>
      <c r="G65" s="111">
        <f>G66</f>
        <v>582</v>
      </c>
    </row>
    <row r="66" spans="1:7" s="52" customFormat="1" ht="25.5">
      <c r="A66" s="48" t="s">
        <v>93</v>
      </c>
      <c r="B66" s="51" t="s">
        <v>42</v>
      </c>
      <c r="C66" s="50" t="s">
        <v>18</v>
      </c>
      <c r="D66" s="50" t="s">
        <v>13</v>
      </c>
      <c r="E66" s="51" t="s">
        <v>137</v>
      </c>
      <c r="F66" s="51" t="s">
        <v>94</v>
      </c>
      <c r="G66" s="112">
        <v>582</v>
      </c>
    </row>
    <row r="67" spans="1:7" ht="51">
      <c r="A67" s="77" t="s">
        <v>140</v>
      </c>
      <c r="B67" s="28" t="s">
        <v>42</v>
      </c>
      <c r="C67" s="27" t="s">
        <v>18</v>
      </c>
      <c r="D67" s="27" t="s">
        <v>13</v>
      </c>
      <c r="E67" s="28" t="s">
        <v>139</v>
      </c>
      <c r="F67" s="28"/>
      <c r="G67" s="111">
        <f>G68</f>
        <v>5870</v>
      </c>
    </row>
    <row r="68" spans="1:7" s="52" customFormat="1" ht="25.5">
      <c r="A68" s="48" t="s">
        <v>93</v>
      </c>
      <c r="B68" s="51" t="s">
        <v>42</v>
      </c>
      <c r="C68" s="50" t="s">
        <v>18</v>
      </c>
      <c r="D68" s="50" t="s">
        <v>13</v>
      </c>
      <c r="E68" s="51" t="s">
        <v>139</v>
      </c>
      <c r="F68" s="51" t="s">
        <v>94</v>
      </c>
      <c r="G68" s="112">
        <v>5870</v>
      </c>
    </row>
    <row r="69" spans="1:7" ht="51">
      <c r="A69" s="77" t="s">
        <v>142</v>
      </c>
      <c r="B69" s="28" t="s">
        <v>42</v>
      </c>
      <c r="C69" s="27" t="s">
        <v>18</v>
      </c>
      <c r="D69" s="27" t="s">
        <v>13</v>
      </c>
      <c r="E69" s="28" t="s">
        <v>141</v>
      </c>
      <c r="F69" s="28"/>
      <c r="G69" s="111">
        <f>G70</f>
        <v>5941.279</v>
      </c>
    </row>
    <row r="70" spans="1:7" ht="25.5">
      <c r="A70" s="48" t="s">
        <v>93</v>
      </c>
      <c r="B70" s="51" t="s">
        <v>42</v>
      </c>
      <c r="C70" s="50" t="s">
        <v>18</v>
      </c>
      <c r="D70" s="50" t="s">
        <v>13</v>
      </c>
      <c r="E70" s="51" t="s">
        <v>141</v>
      </c>
      <c r="F70" s="51" t="s">
        <v>94</v>
      </c>
      <c r="G70" s="112">
        <v>5941.279</v>
      </c>
    </row>
    <row r="71" spans="1:7" s="5" customFormat="1" ht="51">
      <c r="A71" s="120" t="s">
        <v>158</v>
      </c>
      <c r="B71" s="28" t="s">
        <v>42</v>
      </c>
      <c r="C71" s="27" t="s">
        <v>18</v>
      </c>
      <c r="D71" s="27" t="s">
        <v>13</v>
      </c>
      <c r="E71" s="28" t="s">
        <v>159</v>
      </c>
      <c r="F71" s="28"/>
      <c r="G71" s="111">
        <f>G72</f>
        <v>5.2</v>
      </c>
    </row>
    <row r="72" spans="1:7" s="52" customFormat="1" ht="25.5">
      <c r="A72" s="48" t="s">
        <v>93</v>
      </c>
      <c r="B72" s="51" t="s">
        <v>42</v>
      </c>
      <c r="C72" s="50" t="s">
        <v>18</v>
      </c>
      <c r="D72" s="50" t="s">
        <v>13</v>
      </c>
      <c r="E72" s="51" t="s">
        <v>159</v>
      </c>
      <c r="F72" s="51" t="s">
        <v>94</v>
      </c>
      <c r="G72" s="112">
        <v>5.2</v>
      </c>
    </row>
    <row r="73" spans="1:7" s="115" customFormat="1" ht="15.75">
      <c r="A73" s="72" t="s">
        <v>149</v>
      </c>
      <c r="B73" s="16" t="s">
        <v>42</v>
      </c>
      <c r="C73" s="14" t="s">
        <v>152</v>
      </c>
      <c r="D73" s="14"/>
      <c r="E73" s="16"/>
      <c r="F73" s="16"/>
      <c r="G73" s="104">
        <f>G74</f>
        <v>631</v>
      </c>
    </row>
    <row r="74" spans="1:7" s="73" customFormat="1" ht="12.75">
      <c r="A74" s="116" t="s">
        <v>150</v>
      </c>
      <c r="B74" s="25" t="s">
        <v>42</v>
      </c>
      <c r="C74" s="24" t="s">
        <v>152</v>
      </c>
      <c r="D74" s="24" t="s">
        <v>5</v>
      </c>
      <c r="E74" s="25"/>
      <c r="F74" s="25"/>
      <c r="G74" s="105">
        <f>G75</f>
        <v>631</v>
      </c>
    </row>
    <row r="75" spans="1:7" s="5" customFormat="1" ht="51">
      <c r="A75" s="59" t="s">
        <v>151</v>
      </c>
      <c r="B75" s="28" t="s">
        <v>42</v>
      </c>
      <c r="C75" s="27" t="s">
        <v>152</v>
      </c>
      <c r="D75" s="27" t="s">
        <v>5</v>
      </c>
      <c r="E75" s="28" t="s">
        <v>153</v>
      </c>
      <c r="F75" s="28"/>
      <c r="G75" s="111">
        <f>G76</f>
        <v>631</v>
      </c>
    </row>
    <row r="76" spans="1:7" s="52" customFormat="1" ht="12.75">
      <c r="A76" s="56" t="s">
        <v>98</v>
      </c>
      <c r="B76" s="51" t="s">
        <v>42</v>
      </c>
      <c r="C76" s="50" t="s">
        <v>152</v>
      </c>
      <c r="D76" s="50" t="s">
        <v>5</v>
      </c>
      <c r="E76" s="51" t="s">
        <v>153</v>
      </c>
      <c r="F76" s="51" t="s">
        <v>99</v>
      </c>
      <c r="G76" s="112">
        <v>631</v>
      </c>
    </row>
    <row r="77" spans="1:7" ht="15.75">
      <c r="A77" s="67" t="s">
        <v>47</v>
      </c>
      <c r="B77" s="16" t="s">
        <v>42</v>
      </c>
      <c r="C77" s="14" t="s">
        <v>48</v>
      </c>
      <c r="D77" s="14"/>
      <c r="E77" s="16"/>
      <c r="F77" s="16"/>
      <c r="G77" s="104">
        <f>SUM(G79)</f>
        <v>42.4</v>
      </c>
    </row>
    <row r="78" spans="1:7" ht="12.75">
      <c r="A78" s="29" t="s">
        <v>49</v>
      </c>
      <c r="B78" s="25" t="s">
        <v>42</v>
      </c>
      <c r="C78" s="24" t="s">
        <v>48</v>
      </c>
      <c r="D78" s="24" t="s">
        <v>5</v>
      </c>
      <c r="E78" s="25"/>
      <c r="F78" s="25"/>
      <c r="G78" s="105">
        <f>SUM(G79)</f>
        <v>42.4</v>
      </c>
    </row>
    <row r="79" spans="1:7" s="5" customFormat="1" ht="51">
      <c r="A79" s="77" t="s">
        <v>144</v>
      </c>
      <c r="B79" s="28" t="s">
        <v>42</v>
      </c>
      <c r="C79" s="27" t="s">
        <v>48</v>
      </c>
      <c r="D79" s="27" t="s">
        <v>5</v>
      </c>
      <c r="E79" s="28" t="s">
        <v>143</v>
      </c>
      <c r="F79" s="28"/>
      <c r="G79" s="111">
        <f>G80</f>
        <v>42.4</v>
      </c>
    </row>
    <row r="80" spans="1:7" s="52" customFormat="1" ht="12.75">
      <c r="A80" s="56" t="s">
        <v>96</v>
      </c>
      <c r="B80" s="51" t="s">
        <v>42</v>
      </c>
      <c r="C80" s="50" t="s">
        <v>48</v>
      </c>
      <c r="D80" s="50" t="s">
        <v>5</v>
      </c>
      <c r="E80" s="51" t="s">
        <v>143</v>
      </c>
      <c r="F80" s="51" t="s">
        <v>97</v>
      </c>
      <c r="G80" s="112">
        <v>42.4</v>
      </c>
    </row>
    <row r="81" spans="1:7" ht="15.75">
      <c r="A81" s="124" t="s">
        <v>40</v>
      </c>
      <c r="B81" s="124"/>
      <c r="C81" s="124"/>
      <c r="D81" s="124"/>
      <c r="E81" s="124"/>
      <c r="F81" s="124"/>
      <c r="G81" s="113">
        <f>SUM(G16+G37+G42+G53+G77+G46+G73)</f>
        <v>23973.875000000004</v>
      </c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</sheetData>
  <sheetProtection/>
  <mergeCells count="12">
    <mergeCell ref="A11:G11"/>
    <mergeCell ref="A12:G12"/>
    <mergeCell ref="A1:G1"/>
    <mergeCell ref="A2:G2"/>
    <mergeCell ref="A3:G3"/>
    <mergeCell ref="A4:G4"/>
    <mergeCell ref="A81:F81"/>
    <mergeCell ref="B9:G9"/>
    <mergeCell ref="A7:G7"/>
    <mergeCell ref="A8:G8"/>
    <mergeCell ref="A5:G5"/>
    <mergeCell ref="A6:G6"/>
  </mergeCells>
  <printOptions/>
  <pageMargins left="0.75" right="0.17" top="0.16" bottom="0.21" header="0.5" footer="0.5"/>
  <pageSetup fitToHeight="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8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121" t="s">
        <v>89</v>
      </c>
      <c r="B1" s="121"/>
      <c r="C1" s="121"/>
      <c r="D1" s="121"/>
      <c r="E1" s="121"/>
      <c r="F1" s="121"/>
      <c r="G1" s="121"/>
      <c r="H1" s="121"/>
    </row>
    <row r="2" spans="1:8" ht="14.25" customHeight="1">
      <c r="A2" s="121" t="s">
        <v>34</v>
      </c>
      <c r="B2" s="121"/>
      <c r="C2" s="121"/>
      <c r="D2" s="121"/>
      <c r="E2" s="121"/>
      <c r="F2" s="121"/>
      <c r="G2" s="121"/>
      <c r="H2" s="121"/>
    </row>
    <row r="3" spans="1:8" ht="14.25" customHeight="1">
      <c r="A3" s="121" t="s">
        <v>78</v>
      </c>
      <c r="B3" s="121"/>
      <c r="C3" s="121"/>
      <c r="D3" s="121"/>
      <c r="E3" s="121"/>
      <c r="F3" s="121"/>
      <c r="G3" s="121"/>
      <c r="H3" s="121"/>
    </row>
    <row r="4" spans="1:8" s="78" customFormat="1" ht="15">
      <c r="A4" s="123" t="s">
        <v>114</v>
      </c>
      <c r="B4" s="123"/>
      <c r="C4" s="123"/>
      <c r="D4" s="123"/>
      <c r="E4" s="123"/>
      <c r="F4" s="123"/>
      <c r="G4" s="123"/>
      <c r="H4" s="123"/>
    </row>
    <row r="5" spans="1:8" s="78" customFormat="1" ht="15">
      <c r="A5" s="121" t="s">
        <v>115</v>
      </c>
      <c r="B5" s="121"/>
      <c r="C5" s="121"/>
      <c r="D5" s="121"/>
      <c r="E5" s="121"/>
      <c r="F5" s="121"/>
      <c r="G5" s="121"/>
      <c r="H5" s="121"/>
    </row>
    <row r="6" spans="1:8" s="78" customFormat="1" ht="15">
      <c r="A6" s="125" t="s">
        <v>116</v>
      </c>
      <c r="B6" s="125"/>
      <c r="C6" s="125"/>
      <c r="D6" s="125"/>
      <c r="E6" s="125"/>
      <c r="F6" s="125"/>
      <c r="G6" s="125"/>
      <c r="H6" s="125"/>
    </row>
    <row r="7" spans="1:8" ht="14.25" customHeight="1">
      <c r="A7" s="121" t="s">
        <v>51</v>
      </c>
      <c r="B7" s="121"/>
      <c r="C7" s="121"/>
      <c r="D7" s="121"/>
      <c r="E7" s="121"/>
      <c r="F7" s="121"/>
      <c r="G7" s="121"/>
      <c r="H7" s="121"/>
    </row>
    <row r="8" spans="1:8" ht="14.25" customHeight="1">
      <c r="A8" s="121" t="s">
        <v>111</v>
      </c>
      <c r="B8" s="121"/>
      <c r="C8" s="121"/>
      <c r="D8" s="121"/>
      <c r="E8" s="121"/>
      <c r="F8" s="121"/>
      <c r="G8" s="121"/>
      <c r="H8" s="121"/>
    </row>
    <row r="9" spans="1:8" ht="14.25" customHeight="1">
      <c r="A9" s="39"/>
      <c r="B9" s="121" t="s">
        <v>112</v>
      </c>
      <c r="C9" s="121"/>
      <c r="D9" s="121"/>
      <c r="E9" s="121"/>
      <c r="F9" s="121"/>
      <c r="G9" s="121"/>
      <c r="H9" s="121"/>
    </row>
    <row r="10" spans="1:8" ht="12.75">
      <c r="A10" s="2"/>
      <c r="B10" s="2"/>
      <c r="C10" s="2"/>
      <c r="D10" s="2"/>
      <c r="E10" s="2"/>
      <c r="F10" s="37"/>
      <c r="G10" s="6"/>
      <c r="H10"/>
    </row>
    <row r="11" spans="1:8" ht="15.75">
      <c r="A11" s="126" t="s">
        <v>46</v>
      </c>
      <c r="B11" s="126"/>
      <c r="C11" s="126"/>
      <c r="D11" s="126"/>
      <c r="E11" s="126"/>
      <c r="F11" s="126"/>
      <c r="G11" s="126"/>
      <c r="H11"/>
    </row>
    <row r="12" spans="1:8" ht="15.75">
      <c r="A12" s="126" t="s">
        <v>113</v>
      </c>
      <c r="B12" s="126"/>
      <c r="C12" s="126"/>
      <c r="D12" s="126"/>
      <c r="E12" s="126"/>
      <c r="F12" s="126"/>
      <c r="G12" s="126"/>
      <c r="H12"/>
    </row>
    <row r="13" spans="7:8" ht="12.75">
      <c r="G13" s="4"/>
      <c r="H13" s="4" t="s">
        <v>0</v>
      </c>
    </row>
    <row r="14" spans="1:8" ht="12.75">
      <c r="A14" s="7" t="s">
        <v>37</v>
      </c>
      <c r="B14" s="7" t="s">
        <v>41</v>
      </c>
      <c r="C14" s="8" t="s">
        <v>1</v>
      </c>
      <c r="D14" s="8" t="s">
        <v>2</v>
      </c>
      <c r="E14" s="7" t="s">
        <v>3</v>
      </c>
      <c r="F14" s="7" t="s">
        <v>4</v>
      </c>
      <c r="G14" s="7">
        <v>2015</v>
      </c>
      <c r="H14" s="40">
        <v>2016</v>
      </c>
    </row>
    <row r="15" spans="1:8" ht="36">
      <c r="A15" s="9" t="s">
        <v>60</v>
      </c>
      <c r="B15" s="10">
        <v>800</v>
      </c>
      <c r="C15" s="11"/>
      <c r="D15" s="11"/>
      <c r="E15" s="10"/>
      <c r="F15" s="10"/>
      <c r="G15" s="79">
        <f>SUM(G106)</f>
        <v>17562.6</v>
      </c>
      <c r="H15" s="79">
        <f>SUM(H106)</f>
        <v>18246.6</v>
      </c>
    </row>
    <row r="16" spans="1:8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80">
        <f>SUM(G21+G43+G47+G50+G17)</f>
        <v>3189</v>
      </c>
      <c r="H16" s="80">
        <f>SUM(H21+H43+H47+H50+H17)</f>
        <v>3189</v>
      </c>
    </row>
    <row r="17" spans="1:8" s="18" customFormat="1" ht="31.5" customHeight="1" hidden="1">
      <c r="A17" s="22" t="s">
        <v>8</v>
      </c>
      <c r="B17" s="23">
        <v>800</v>
      </c>
      <c r="C17" s="24" t="s">
        <v>5</v>
      </c>
      <c r="D17" s="24" t="s">
        <v>7</v>
      </c>
      <c r="E17" s="25"/>
      <c r="F17" s="25"/>
      <c r="G17" s="81">
        <f>SUM(G18)</f>
        <v>0</v>
      </c>
      <c r="H17" s="81">
        <f>SUM(H18)</f>
        <v>0</v>
      </c>
    </row>
    <row r="18" spans="1:8" s="5" customFormat="1" ht="12.75" hidden="1">
      <c r="A18" s="41" t="s">
        <v>10</v>
      </c>
      <c r="B18" s="26">
        <v>800</v>
      </c>
      <c r="C18" s="27" t="s">
        <v>5</v>
      </c>
      <c r="D18" s="27" t="s">
        <v>7</v>
      </c>
      <c r="E18" s="28" t="s">
        <v>9</v>
      </c>
      <c r="F18" s="28"/>
      <c r="G18" s="82">
        <f>G19+G20</f>
        <v>0</v>
      </c>
      <c r="H18" s="82">
        <f>H19+H20</f>
        <v>0</v>
      </c>
    </row>
    <row r="19" spans="1:8" s="5" customFormat="1" ht="14.25" customHeight="1" hidden="1">
      <c r="A19" s="33" t="s">
        <v>62</v>
      </c>
      <c r="B19" s="19">
        <v>800</v>
      </c>
      <c r="C19" s="20" t="s">
        <v>5</v>
      </c>
      <c r="D19" s="20" t="s">
        <v>7</v>
      </c>
      <c r="E19" s="21" t="s">
        <v>9</v>
      </c>
      <c r="F19" s="21" t="s">
        <v>63</v>
      </c>
      <c r="G19" s="83"/>
      <c r="H19" s="83"/>
    </row>
    <row r="20" spans="1:8" s="5" customFormat="1" ht="14.25" customHeight="1" hidden="1">
      <c r="A20" s="34" t="s">
        <v>64</v>
      </c>
      <c r="B20" s="19">
        <v>800</v>
      </c>
      <c r="C20" s="20" t="s">
        <v>5</v>
      </c>
      <c r="D20" s="20" t="s">
        <v>7</v>
      </c>
      <c r="E20" s="21" t="s">
        <v>9</v>
      </c>
      <c r="F20" s="21" t="s">
        <v>65</v>
      </c>
      <c r="G20" s="83"/>
      <c r="H20" s="83"/>
    </row>
    <row r="21" spans="1:8" ht="38.25">
      <c r="A21" s="22" t="s">
        <v>15</v>
      </c>
      <c r="B21" s="23">
        <v>800</v>
      </c>
      <c r="C21" s="24" t="s">
        <v>5</v>
      </c>
      <c r="D21" s="24" t="s">
        <v>14</v>
      </c>
      <c r="E21" s="25"/>
      <c r="F21" s="25"/>
      <c r="G21" s="81">
        <f>SUM(G22+G32+G36+G41+G40)</f>
        <v>3054</v>
      </c>
      <c r="H21" s="81">
        <f>SUM(H22+H32+H36+H41+H40)</f>
        <v>3054</v>
      </c>
    </row>
    <row r="22" spans="1:8" ht="63.75">
      <c r="A22" s="47" t="s">
        <v>118</v>
      </c>
      <c r="B22" s="26">
        <v>800</v>
      </c>
      <c r="C22" s="27" t="s">
        <v>5</v>
      </c>
      <c r="D22" s="27" t="s">
        <v>14</v>
      </c>
      <c r="E22" s="28" t="s">
        <v>117</v>
      </c>
      <c r="F22" s="28"/>
      <c r="G22" s="82">
        <f>G24+G25+G28+G30+G31+G27</f>
        <v>2233</v>
      </c>
      <c r="H22" s="82">
        <f>H24+H25+H28+H30+H31+H27</f>
        <v>2233</v>
      </c>
    </row>
    <row r="23" spans="1:8" s="52" customFormat="1" ht="51">
      <c r="A23" s="48" t="s">
        <v>91</v>
      </c>
      <c r="B23" s="49">
        <v>800</v>
      </c>
      <c r="C23" s="50" t="s">
        <v>5</v>
      </c>
      <c r="D23" s="50" t="s">
        <v>14</v>
      </c>
      <c r="E23" s="51" t="s">
        <v>117</v>
      </c>
      <c r="F23" s="51" t="s">
        <v>92</v>
      </c>
      <c r="G23" s="84">
        <f>G24+G25</f>
        <v>1484</v>
      </c>
      <c r="H23" s="84">
        <f>H24+H25</f>
        <v>1484</v>
      </c>
    </row>
    <row r="24" spans="1:8" ht="12.75" hidden="1">
      <c r="A24" s="33" t="s">
        <v>62</v>
      </c>
      <c r="B24" s="21" t="s">
        <v>42</v>
      </c>
      <c r="C24" s="20" t="s">
        <v>5</v>
      </c>
      <c r="D24" s="53" t="s">
        <v>14</v>
      </c>
      <c r="E24" s="21" t="s">
        <v>117</v>
      </c>
      <c r="F24" s="21" t="s">
        <v>63</v>
      </c>
      <c r="G24" s="83">
        <v>1223</v>
      </c>
      <c r="H24" s="83">
        <v>1223</v>
      </c>
    </row>
    <row r="25" spans="1:8" ht="15" hidden="1">
      <c r="A25" s="34" t="s">
        <v>64</v>
      </c>
      <c r="B25" s="21" t="s">
        <v>42</v>
      </c>
      <c r="C25" s="20" t="s">
        <v>5</v>
      </c>
      <c r="D25" s="53" t="s">
        <v>14</v>
      </c>
      <c r="E25" s="21" t="s">
        <v>117</v>
      </c>
      <c r="F25" s="21" t="s">
        <v>65</v>
      </c>
      <c r="G25" s="83">
        <v>261</v>
      </c>
      <c r="H25" s="83">
        <v>261</v>
      </c>
    </row>
    <row r="26" spans="1:8" s="52" customFormat="1" ht="25.5">
      <c r="A26" s="48" t="s">
        <v>93</v>
      </c>
      <c r="B26" s="51" t="s">
        <v>42</v>
      </c>
      <c r="C26" s="50" t="s">
        <v>5</v>
      </c>
      <c r="D26" s="54" t="s">
        <v>14</v>
      </c>
      <c r="E26" s="51" t="s">
        <v>117</v>
      </c>
      <c r="F26" s="51" t="s">
        <v>94</v>
      </c>
      <c r="G26" s="84">
        <f>G27+G28</f>
        <v>645</v>
      </c>
      <c r="H26" s="84">
        <f>H27+H28</f>
        <v>645</v>
      </c>
    </row>
    <row r="27" spans="1:8" ht="30" hidden="1">
      <c r="A27" s="55" t="s">
        <v>79</v>
      </c>
      <c r="B27" s="21" t="s">
        <v>42</v>
      </c>
      <c r="C27" s="20" t="s">
        <v>5</v>
      </c>
      <c r="D27" s="53" t="s">
        <v>14</v>
      </c>
      <c r="E27" s="21" t="s">
        <v>117</v>
      </c>
      <c r="F27" s="21" t="s">
        <v>80</v>
      </c>
      <c r="G27" s="83">
        <v>184</v>
      </c>
      <c r="H27" s="83">
        <v>184</v>
      </c>
    </row>
    <row r="28" spans="1:8" ht="30" hidden="1">
      <c r="A28" s="35" t="s">
        <v>66</v>
      </c>
      <c r="B28" s="21" t="s">
        <v>42</v>
      </c>
      <c r="C28" s="20" t="s">
        <v>5</v>
      </c>
      <c r="D28" s="53" t="s">
        <v>14</v>
      </c>
      <c r="E28" s="21" t="s">
        <v>117</v>
      </c>
      <c r="F28" s="21" t="s">
        <v>67</v>
      </c>
      <c r="G28" s="83">
        <v>461</v>
      </c>
      <c r="H28" s="83">
        <v>461</v>
      </c>
    </row>
    <row r="29" spans="1:8" s="52" customFormat="1" ht="12.75">
      <c r="A29" s="56" t="s">
        <v>95</v>
      </c>
      <c r="B29" s="51" t="s">
        <v>42</v>
      </c>
      <c r="C29" s="50" t="s">
        <v>5</v>
      </c>
      <c r="D29" s="54" t="s">
        <v>14</v>
      </c>
      <c r="E29" s="51" t="s">
        <v>117</v>
      </c>
      <c r="F29" s="51" t="s">
        <v>42</v>
      </c>
      <c r="G29" s="84">
        <f>G30+G31</f>
        <v>104</v>
      </c>
      <c r="H29" s="84">
        <f>H30+H31</f>
        <v>104</v>
      </c>
    </row>
    <row r="30" spans="1:8" ht="15" hidden="1">
      <c r="A30" s="35" t="s">
        <v>68</v>
      </c>
      <c r="B30" s="21" t="s">
        <v>42</v>
      </c>
      <c r="C30" s="20" t="s">
        <v>5</v>
      </c>
      <c r="D30" s="53" t="s">
        <v>14</v>
      </c>
      <c r="E30" s="21" t="s">
        <v>16</v>
      </c>
      <c r="F30" s="21" t="s">
        <v>69</v>
      </c>
      <c r="G30" s="83">
        <v>62</v>
      </c>
      <c r="H30" s="83">
        <v>62</v>
      </c>
    </row>
    <row r="31" spans="1:8" ht="15" hidden="1">
      <c r="A31" s="57" t="s">
        <v>70</v>
      </c>
      <c r="B31" s="21" t="s">
        <v>42</v>
      </c>
      <c r="C31" s="20" t="s">
        <v>5</v>
      </c>
      <c r="D31" s="53" t="s">
        <v>14</v>
      </c>
      <c r="E31" s="21" t="s">
        <v>16</v>
      </c>
      <c r="F31" s="21" t="s">
        <v>71</v>
      </c>
      <c r="G31" s="83">
        <v>42</v>
      </c>
      <c r="H31" s="83">
        <v>42</v>
      </c>
    </row>
    <row r="32" spans="1:8" ht="69.75" customHeight="1">
      <c r="A32" s="47" t="s">
        <v>120</v>
      </c>
      <c r="B32" s="26">
        <v>800</v>
      </c>
      <c r="C32" s="27" t="s">
        <v>5</v>
      </c>
      <c r="D32" s="27" t="s">
        <v>14</v>
      </c>
      <c r="E32" s="28" t="s">
        <v>119</v>
      </c>
      <c r="F32" s="28"/>
      <c r="G32" s="82">
        <f>G34+G35</f>
        <v>351</v>
      </c>
      <c r="H32" s="82">
        <f>H34+H35</f>
        <v>351</v>
      </c>
    </row>
    <row r="33" spans="1:8" ht="24.75" customHeight="1">
      <c r="A33" s="48" t="s">
        <v>91</v>
      </c>
      <c r="B33" s="49">
        <v>800</v>
      </c>
      <c r="C33" s="50" t="s">
        <v>5</v>
      </c>
      <c r="D33" s="50" t="s">
        <v>14</v>
      </c>
      <c r="E33" s="51" t="s">
        <v>119</v>
      </c>
      <c r="F33" s="51" t="s">
        <v>92</v>
      </c>
      <c r="G33" s="84">
        <f>G34+G35</f>
        <v>351</v>
      </c>
      <c r="H33" s="84">
        <f>H34+H35</f>
        <v>351</v>
      </c>
    </row>
    <row r="34" spans="1:8" ht="14.25" customHeight="1" hidden="1">
      <c r="A34" s="33" t="s">
        <v>62</v>
      </c>
      <c r="B34" s="19">
        <v>800</v>
      </c>
      <c r="C34" s="20" t="s">
        <v>5</v>
      </c>
      <c r="D34" s="20" t="s">
        <v>14</v>
      </c>
      <c r="E34" s="21" t="s">
        <v>17</v>
      </c>
      <c r="F34" s="21" t="s">
        <v>63</v>
      </c>
      <c r="G34" s="83">
        <v>316</v>
      </c>
      <c r="H34" s="83">
        <v>316</v>
      </c>
    </row>
    <row r="35" spans="1:8" ht="14.25" customHeight="1" hidden="1">
      <c r="A35" s="34" t="s">
        <v>64</v>
      </c>
      <c r="B35" s="19">
        <v>800</v>
      </c>
      <c r="C35" s="20" t="s">
        <v>5</v>
      </c>
      <c r="D35" s="20" t="s">
        <v>14</v>
      </c>
      <c r="E35" s="21" t="s">
        <v>17</v>
      </c>
      <c r="F35" s="21" t="s">
        <v>65</v>
      </c>
      <c r="G35" s="83">
        <v>35</v>
      </c>
      <c r="H35" s="83">
        <v>35</v>
      </c>
    </row>
    <row r="36" spans="1:8" ht="25.5" hidden="1">
      <c r="A36" s="47" t="s">
        <v>52</v>
      </c>
      <c r="B36" s="26">
        <v>800</v>
      </c>
      <c r="C36" s="27" t="s">
        <v>5</v>
      </c>
      <c r="D36" s="27" t="s">
        <v>14</v>
      </c>
      <c r="E36" s="28" t="s">
        <v>53</v>
      </c>
      <c r="F36" s="21"/>
      <c r="G36" s="85">
        <f>SUM(G37)</f>
        <v>0</v>
      </c>
      <c r="H36" s="85">
        <f>SUM(H37)</f>
        <v>0</v>
      </c>
    </row>
    <row r="37" spans="1:8" ht="12.75" hidden="1">
      <c r="A37" s="58" t="s">
        <v>11</v>
      </c>
      <c r="B37" s="21" t="s">
        <v>42</v>
      </c>
      <c r="C37" s="20" t="s">
        <v>5</v>
      </c>
      <c r="D37" s="53" t="s">
        <v>14</v>
      </c>
      <c r="E37" s="21" t="s">
        <v>53</v>
      </c>
      <c r="F37" s="21"/>
      <c r="G37" s="83"/>
      <c r="H37" s="83"/>
    </row>
    <row r="38" spans="1:8" s="5" customFormat="1" ht="51">
      <c r="A38" s="47" t="s">
        <v>122</v>
      </c>
      <c r="B38" s="26">
        <v>800</v>
      </c>
      <c r="C38" s="27" t="s">
        <v>5</v>
      </c>
      <c r="D38" s="27" t="s">
        <v>14</v>
      </c>
      <c r="E38" s="28" t="s">
        <v>121</v>
      </c>
      <c r="F38" s="28"/>
      <c r="G38" s="82">
        <f>SUM(G40)</f>
        <v>470</v>
      </c>
      <c r="H38" s="82">
        <f>SUM(H40)</f>
        <v>470</v>
      </c>
    </row>
    <row r="39" spans="1:8" s="52" customFormat="1" ht="12.75">
      <c r="A39" s="56" t="s">
        <v>96</v>
      </c>
      <c r="B39" s="49">
        <v>800</v>
      </c>
      <c r="C39" s="50" t="s">
        <v>5</v>
      </c>
      <c r="D39" s="50" t="s">
        <v>14</v>
      </c>
      <c r="E39" s="51" t="s">
        <v>121</v>
      </c>
      <c r="F39" s="51" t="s">
        <v>97</v>
      </c>
      <c r="G39" s="84">
        <f>G40</f>
        <v>470</v>
      </c>
      <c r="H39" s="84">
        <f>H40</f>
        <v>470</v>
      </c>
    </row>
    <row r="40" spans="1:10" ht="12.75" hidden="1">
      <c r="A40" s="33" t="s">
        <v>81</v>
      </c>
      <c r="B40" s="19">
        <v>800</v>
      </c>
      <c r="C40" s="20" t="s">
        <v>5</v>
      </c>
      <c r="D40" s="20" t="s">
        <v>14</v>
      </c>
      <c r="E40" s="21" t="s">
        <v>12</v>
      </c>
      <c r="F40" s="21" t="s">
        <v>82</v>
      </c>
      <c r="G40" s="83">
        <v>470</v>
      </c>
      <c r="H40" s="86">
        <v>470</v>
      </c>
      <c r="I40" s="42">
        <f>'[1]Пуш+'!C38-'[1]Пушкиногорье'!G105</f>
        <v>0</v>
      </c>
      <c r="J40" s="42">
        <f>'[1]Пуш+'!D38-'[1]Пушкиногорье'!H105</f>
        <v>0</v>
      </c>
    </row>
    <row r="41" spans="1:8" ht="25.5" hidden="1">
      <c r="A41" s="59" t="s">
        <v>44</v>
      </c>
      <c r="B41" s="17" t="s">
        <v>42</v>
      </c>
      <c r="C41" s="8" t="s">
        <v>5</v>
      </c>
      <c r="D41" s="8" t="s">
        <v>14</v>
      </c>
      <c r="E41" s="17" t="s">
        <v>45</v>
      </c>
      <c r="F41" s="17"/>
      <c r="G41" s="85">
        <f>SUM(G42)</f>
        <v>0</v>
      </c>
      <c r="H41" s="85">
        <f>SUM(H42)</f>
        <v>0</v>
      </c>
    </row>
    <row r="42" spans="1:8" ht="12.75" hidden="1">
      <c r="A42" s="58" t="s">
        <v>39</v>
      </c>
      <c r="B42" s="21" t="s">
        <v>42</v>
      </c>
      <c r="C42" s="20" t="s">
        <v>5</v>
      </c>
      <c r="D42" s="53" t="s">
        <v>14</v>
      </c>
      <c r="E42" s="21" t="s">
        <v>45</v>
      </c>
      <c r="F42" s="21"/>
      <c r="G42" s="83"/>
      <c r="H42" s="83"/>
    </row>
    <row r="43" spans="1:8" ht="26.25" customHeight="1">
      <c r="A43" s="29" t="s">
        <v>54</v>
      </c>
      <c r="B43" s="25" t="s">
        <v>42</v>
      </c>
      <c r="C43" s="24" t="s">
        <v>5</v>
      </c>
      <c r="D43" s="24" t="s">
        <v>55</v>
      </c>
      <c r="E43" s="25"/>
      <c r="F43" s="25"/>
      <c r="G43" s="81">
        <f>SUM(G46)</f>
        <v>135</v>
      </c>
      <c r="H43" s="81">
        <f>SUM(H46)</f>
        <v>135</v>
      </c>
    </row>
    <row r="44" spans="1:8" ht="51">
      <c r="A44" s="59" t="s">
        <v>124</v>
      </c>
      <c r="B44" s="28" t="s">
        <v>42</v>
      </c>
      <c r="C44" s="27" t="s">
        <v>5</v>
      </c>
      <c r="D44" s="27" t="s">
        <v>55</v>
      </c>
      <c r="E44" s="28" t="s">
        <v>123</v>
      </c>
      <c r="F44" s="28"/>
      <c r="G44" s="82">
        <f>SUM(G46)</f>
        <v>135</v>
      </c>
      <c r="H44" s="82">
        <f>SUM(H46)</f>
        <v>135</v>
      </c>
    </row>
    <row r="45" spans="1:8" s="52" customFormat="1" ht="12.75">
      <c r="A45" s="56" t="s">
        <v>98</v>
      </c>
      <c r="B45" s="51" t="s">
        <v>42</v>
      </c>
      <c r="C45" s="50" t="s">
        <v>5</v>
      </c>
      <c r="D45" s="50" t="s">
        <v>55</v>
      </c>
      <c r="E45" s="51" t="s">
        <v>123</v>
      </c>
      <c r="F45" s="51" t="s">
        <v>99</v>
      </c>
      <c r="G45" s="84">
        <f>G46</f>
        <v>135</v>
      </c>
      <c r="H45" s="84">
        <f>H46</f>
        <v>135</v>
      </c>
    </row>
    <row r="46" spans="1:8" ht="12.75" hidden="1">
      <c r="A46" s="60" t="s">
        <v>39</v>
      </c>
      <c r="B46" s="61">
        <v>800</v>
      </c>
      <c r="C46" s="20" t="s">
        <v>5</v>
      </c>
      <c r="D46" s="20" t="s">
        <v>55</v>
      </c>
      <c r="E46" s="21" t="s">
        <v>45</v>
      </c>
      <c r="F46" s="21" t="s">
        <v>74</v>
      </c>
      <c r="G46" s="83">
        <v>135</v>
      </c>
      <c r="H46" s="83">
        <v>135</v>
      </c>
    </row>
    <row r="47" spans="1:8" ht="12.75" hidden="1">
      <c r="A47" s="22" t="s">
        <v>19</v>
      </c>
      <c r="B47" s="23">
        <v>800</v>
      </c>
      <c r="C47" s="24" t="s">
        <v>5</v>
      </c>
      <c r="D47" s="24" t="s">
        <v>38</v>
      </c>
      <c r="E47" s="25"/>
      <c r="F47" s="25"/>
      <c r="G47" s="81">
        <f>SUM(G48)</f>
        <v>0</v>
      </c>
      <c r="H47" s="81">
        <f>SUM(H48)</f>
        <v>0</v>
      </c>
    </row>
    <row r="48" spans="1:8" ht="12.75" hidden="1">
      <c r="A48" s="47" t="s">
        <v>20</v>
      </c>
      <c r="B48" s="26">
        <v>800</v>
      </c>
      <c r="C48" s="27" t="s">
        <v>5</v>
      </c>
      <c r="D48" s="27" t="s">
        <v>38</v>
      </c>
      <c r="E48" s="28" t="s">
        <v>12</v>
      </c>
      <c r="F48" s="28"/>
      <c r="G48" s="82">
        <f>SUM(G49)</f>
        <v>0</v>
      </c>
      <c r="H48" s="82">
        <f>SUM(H49)</f>
        <v>0</v>
      </c>
    </row>
    <row r="49" spans="1:8" s="30" customFormat="1" ht="12.75" hidden="1">
      <c r="A49" s="33" t="s">
        <v>72</v>
      </c>
      <c r="B49" s="62">
        <v>800</v>
      </c>
      <c r="C49" s="20" t="s">
        <v>5</v>
      </c>
      <c r="D49" s="20" t="s">
        <v>38</v>
      </c>
      <c r="E49" s="21" t="s">
        <v>12</v>
      </c>
      <c r="F49" s="21" t="s">
        <v>73</v>
      </c>
      <c r="G49" s="87"/>
      <c r="H49" s="88"/>
    </row>
    <row r="50" spans="1:8" s="30" customFormat="1" ht="12.75" hidden="1">
      <c r="A50" s="22" t="s">
        <v>83</v>
      </c>
      <c r="B50" s="23">
        <v>800</v>
      </c>
      <c r="C50" s="24" t="s">
        <v>5</v>
      </c>
      <c r="D50" s="24" t="s">
        <v>84</v>
      </c>
      <c r="E50" s="25"/>
      <c r="F50" s="25"/>
      <c r="G50" s="81">
        <f>G51</f>
        <v>0</v>
      </c>
      <c r="H50" s="81">
        <f>H51</f>
        <v>0</v>
      </c>
    </row>
    <row r="51" spans="1:8" s="44" customFormat="1" ht="38.25" hidden="1">
      <c r="A51" s="63" t="s">
        <v>85</v>
      </c>
      <c r="B51" s="64">
        <v>800</v>
      </c>
      <c r="C51" s="65" t="s">
        <v>5</v>
      </c>
      <c r="D51" s="65" t="s">
        <v>84</v>
      </c>
      <c r="E51" s="43" t="s">
        <v>86</v>
      </c>
      <c r="F51" s="43"/>
      <c r="G51" s="89">
        <f>G52</f>
        <v>0</v>
      </c>
      <c r="H51" s="89">
        <f>H52</f>
        <v>0</v>
      </c>
    </row>
    <row r="52" spans="1:8" s="30" customFormat="1" ht="30" hidden="1">
      <c r="A52" s="35" t="s">
        <v>66</v>
      </c>
      <c r="B52" s="66">
        <v>800</v>
      </c>
      <c r="C52" s="20" t="s">
        <v>5</v>
      </c>
      <c r="D52" s="20" t="s">
        <v>84</v>
      </c>
      <c r="E52" s="21" t="s">
        <v>86</v>
      </c>
      <c r="F52" s="21" t="s">
        <v>67</v>
      </c>
      <c r="G52" s="87"/>
      <c r="H52" s="90"/>
    </row>
    <row r="53" spans="1:8" ht="15.75">
      <c r="A53" s="67" t="s">
        <v>22</v>
      </c>
      <c r="B53" s="16" t="s">
        <v>42</v>
      </c>
      <c r="C53" s="14" t="s">
        <v>7</v>
      </c>
      <c r="D53" s="15"/>
      <c r="E53" s="31"/>
      <c r="F53" s="31"/>
      <c r="G53" s="91">
        <f>SUM(G54)</f>
        <v>302.1</v>
      </c>
      <c r="H53" s="91">
        <f>SUM(H54)</f>
        <v>302.1</v>
      </c>
    </row>
    <row r="54" spans="1:8" ht="12.75">
      <c r="A54" s="22" t="s">
        <v>23</v>
      </c>
      <c r="B54" s="23">
        <v>800</v>
      </c>
      <c r="C54" s="24" t="s">
        <v>7</v>
      </c>
      <c r="D54" s="24" t="s">
        <v>13</v>
      </c>
      <c r="E54" s="25"/>
      <c r="F54" s="25"/>
      <c r="G54" s="81">
        <f>SUM(G55)</f>
        <v>302.1</v>
      </c>
      <c r="H54" s="81">
        <f>SUM(H55)</f>
        <v>302.1</v>
      </c>
    </row>
    <row r="55" spans="1:8" ht="63.75">
      <c r="A55" s="68" t="s">
        <v>126</v>
      </c>
      <c r="B55" s="69">
        <v>800</v>
      </c>
      <c r="C55" s="27" t="s">
        <v>7</v>
      </c>
      <c r="D55" s="27" t="s">
        <v>13</v>
      </c>
      <c r="E55" s="28" t="s">
        <v>125</v>
      </c>
      <c r="F55" s="28"/>
      <c r="G55" s="92">
        <f>G57+G60+G59</f>
        <v>302.1</v>
      </c>
      <c r="H55" s="92">
        <f>H57+H60+H59</f>
        <v>302.1</v>
      </c>
    </row>
    <row r="56" spans="1:8" ht="51">
      <c r="A56" s="48" t="s">
        <v>91</v>
      </c>
      <c r="B56" s="70">
        <v>800</v>
      </c>
      <c r="C56" s="50" t="s">
        <v>7</v>
      </c>
      <c r="D56" s="50" t="s">
        <v>13</v>
      </c>
      <c r="E56" s="51" t="s">
        <v>125</v>
      </c>
      <c r="F56" s="51" t="s">
        <v>92</v>
      </c>
      <c r="G56" s="93">
        <f>G57</f>
        <v>255.7</v>
      </c>
      <c r="H56" s="93">
        <f>H57</f>
        <v>255.7</v>
      </c>
    </row>
    <row r="57" spans="1:8" ht="12.75" hidden="1">
      <c r="A57" s="33" t="s">
        <v>62</v>
      </c>
      <c r="B57" s="71">
        <v>800</v>
      </c>
      <c r="C57" s="20" t="s">
        <v>7</v>
      </c>
      <c r="D57" s="20" t="s">
        <v>13</v>
      </c>
      <c r="E57" s="21" t="s">
        <v>125</v>
      </c>
      <c r="F57" s="21" t="s">
        <v>63</v>
      </c>
      <c r="G57" s="87">
        <v>255.7</v>
      </c>
      <c r="H57" s="87">
        <v>255.7</v>
      </c>
    </row>
    <row r="58" spans="1:8" s="52" customFormat="1" ht="25.5">
      <c r="A58" s="48" t="s">
        <v>93</v>
      </c>
      <c r="B58" s="70">
        <v>800</v>
      </c>
      <c r="C58" s="50" t="s">
        <v>7</v>
      </c>
      <c r="D58" s="50" t="s">
        <v>13</v>
      </c>
      <c r="E58" s="51" t="s">
        <v>125</v>
      </c>
      <c r="F58" s="51" t="s">
        <v>94</v>
      </c>
      <c r="G58" s="93">
        <f>G59+G60</f>
        <v>46.400000000000006</v>
      </c>
      <c r="H58" s="93">
        <f>H59+H60</f>
        <v>46.400000000000006</v>
      </c>
    </row>
    <row r="59" spans="1:8" ht="30" hidden="1">
      <c r="A59" s="55" t="s">
        <v>79</v>
      </c>
      <c r="B59" s="71">
        <v>800</v>
      </c>
      <c r="C59" s="20" t="s">
        <v>7</v>
      </c>
      <c r="D59" s="20" t="s">
        <v>13</v>
      </c>
      <c r="E59" s="21" t="s">
        <v>24</v>
      </c>
      <c r="F59" s="21" t="s">
        <v>80</v>
      </c>
      <c r="G59" s="87">
        <v>21.6</v>
      </c>
      <c r="H59" s="87">
        <v>21.6</v>
      </c>
    </row>
    <row r="60" spans="1:8" ht="30" hidden="1">
      <c r="A60" s="35" t="s">
        <v>66</v>
      </c>
      <c r="B60" s="71">
        <v>800</v>
      </c>
      <c r="C60" s="20" t="s">
        <v>7</v>
      </c>
      <c r="D60" s="20" t="s">
        <v>13</v>
      </c>
      <c r="E60" s="21" t="s">
        <v>24</v>
      </c>
      <c r="F60" s="21" t="s">
        <v>67</v>
      </c>
      <c r="G60" s="87">
        <v>24.8</v>
      </c>
      <c r="H60" s="87">
        <v>24.8</v>
      </c>
    </row>
    <row r="61" spans="1:8" ht="31.5">
      <c r="A61" s="67" t="s">
        <v>25</v>
      </c>
      <c r="B61" s="16" t="s">
        <v>42</v>
      </c>
      <c r="C61" s="14" t="s">
        <v>13</v>
      </c>
      <c r="D61" s="15"/>
      <c r="E61" s="31"/>
      <c r="F61" s="31"/>
      <c r="G61" s="80">
        <f>SUM(G62)</f>
        <v>244</v>
      </c>
      <c r="H61" s="80">
        <f>SUM(H62)</f>
        <v>256</v>
      </c>
    </row>
    <row r="62" spans="1:8" ht="25.5">
      <c r="A62" s="29" t="s">
        <v>35</v>
      </c>
      <c r="B62" s="25" t="s">
        <v>42</v>
      </c>
      <c r="C62" s="24" t="s">
        <v>13</v>
      </c>
      <c r="D62" s="25" t="s">
        <v>21</v>
      </c>
      <c r="E62" s="25"/>
      <c r="F62" s="25"/>
      <c r="G62" s="81">
        <f>SUM(G63)</f>
        <v>244</v>
      </c>
      <c r="H62" s="81">
        <f>SUM(H63)</f>
        <v>256</v>
      </c>
    </row>
    <row r="63" spans="1:8" ht="63.75" customHeight="1">
      <c r="A63" s="47" t="s">
        <v>128</v>
      </c>
      <c r="B63" s="26">
        <v>800</v>
      </c>
      <c r="C63" s="27" t="s">
        <v>13</v>
      </c>
      <c r="D63" s="28" t="s">
        <v>21</v>
      </c>
      <c r="E63" s="28" t="s">
        <v>127</v>
      </c>
      <c r="F63" s="28"/>
      <c r="G63" s="92">
        <f>SUM(G65)</f>
        <v>244</v>
      </c>
      <c r="H63" s="92">
        <f>SUM(H65)</f>
        <v>256</v>
      </c>
    </row>
    <row r="64" spans="1:8" s="52" customFormat="1" ht="26.25" customHeight="1">
      <c r="A64" s="48" t="s">
        <v>93</v>
      </c>
      <c r="B64" s="49">
        <v>800</v>
      </c>
      <c r="C64" s="50" t="s">
        <v>13</v>
      </c>
      <c r="D64" s="51" t="s">
        <v>21</v>
      </c>
      <c r="E64" s="51" t="s">
        <v>127</v>
      </c>
      <c r="F64" s="51" t="s">
        <v>94</v>
      </c>
      <c r="G64" s="93">
        <f>G65</f>
        <v>244</v>
      </c>
      <c r="H64" s="93">
        <f>H65</f>
        <v>256</v>
      </c>
    </row>
    <row r="65" spans="1:8" ht="30" hidden="1">
      <c r="A65" s="35" t="s">
        <v>66</v>
      </c>
      <c r="B65" s="19">
        <v>800</v>
      </c>
      <c r="C65" s="20" t="s">
        <v>13</v>
      </c>
      <c r="D65" s="21" t="s">
        <v>21</v>
      </c>
      <c r="E65" s="21" t="s">
        <v>75</v>
      </c>
      <c r="F65" s="21" t="s">
        <v>67</v>
      </c>
      <c r="G65" s="87">
        <v>244</v>
      </c>
      <c r="H65" s="87">
        <v>256</v>
      </c>
    </row>
    <row r="66" spans="1:8" ht="15.75">
      <c r="A66" s="72" t="s">
        <v>100</v>
      </c>
      <c r="B66" s="13">
        <v>800</v>
      </c>
      <c r="C66" s="14" t="s">
        <v>14</v>
      </c>
      <c r="D66" s="16"/>
      <c r="E66" s="16"/>
      <c r="F66" s="16"/>
      <c r="G66" s="80">
        <f>G67</f>
        <v>3961</v>
      </c>
      <c r="H66" s="94">
        <f>H67</f>
        <v>4091</v>
      </c>
    </row>
    <row r="67" spans="1:8" s="73" customFormat="1" ht="12.75">
      <c r="A67" s="29" t="s">
        <v>101</v>
      </c>
      <c r="B67" s="23">
        <v>800</v>
      </c>
      <c r="C67" s="24" t="s">
        <v>14</v>
      </c>
      <c r="D67" s="25" t="s">
        <v>102</v>
      </c>
      <c r="E67" s="25"/>
      <c r="F67" s="25"/>
      <c r="G67" s="81">
        <f>G68</f>
        <v>3961</v>
      </c>
      <c r="H67" s="95">
        <f>H68</f>
        <v>4091</v>
      </c>
    </row>
    <row r="68" spans="1:8" s="5" customFormat="1" ht="51">
      <c r="A68" s="59" t="s">
        <v>130</v>
      </c>
      <c r="B68" s="26">
        <v>800</v>
      </c>
      <c r="C68" s="27" t="s">
        <v>14</v>
      </c>
      <c r="D68" s="28" t="s">
        <v>102</v>
      </c>
      <c r="E68" s="45" t="s">
        <v>129</v>
      </c>
      <c r="F68" s="28"/>
      <c r="G68" s="92">
        <f>G70</f>
        <v>3961</v>
      </c>
      <c r="H68" s="96">
        <f>H70</f>
        <v>4091</v>
      </c>
    </row>
    <row r="69" spans="1:8" s="52" customFormat="1" ht="12.75">
      <c r="A69" s="56" t="s">
        <v>98</v>
      </c>
      <c r="B69" s="49">
        <v>800</v>
      </c>
      <c r="C69" s="50" t="s">
        <v>14</v>
      </c>
      <c r="D69" s="51" t="s">
        <v>102</v>
      </c>
      <c r="E69" s="74" t="s">
        <v>129</v>
      </c>
      <c r="F69" s="51" t="s">
        <v>99</v>
      </c>
      <c r="G69" s="93">
        <f>G70</f>
        <v>3961</v>
      </c>
      <c r="H69" s="93">
        <f>H70</f>
        <v>4091</v>
      </c>
    </row>
    <row r="70" spans="1:8" ht="12.75" hidden="1">
      <c r="A70" s="60" t="s">
        <v>39</v>
      </c>
      <c r="B70" s="19">
        <v>800</v>
      </c>
      <c r="C70" s="20" t="s">
        <v>14</v>
      </c>
      <c r="D70" s="21" t="s">
        <v>102</v>
      </c>
      <c r="E70" s="21" t="s">
        <v>103</v>
      </c>
      <c r="F70" s="21" t="s">
        <v>74</v>
      </c>
      <c r="G70" s="87">
        <v>3961</v>
      </c>
      <c r="H70" s="97">
        <v>4091</v>
      </c>
    </row>
    <row r="71" spans="1:8" ht="15.75">
      <c r="A71" s="67" t="s">
        <v>26</v>
      </c>
      <c r="B71" s="16" t="s">
        <v>42</v>
      </c>
      <c r="C71" s="14" t="s">
        <v>18</v>
      </c>
      <c r="D71" s="15"/>
      <c r="E71" s="16"/>
      <c r="F71" s="16"/>
      <c r="G71" s="80">
        <f>SUM(G84+G72+G78)</f>
        <v>9825.5</v>
      </c>
      <c r="H71" s="80">
        <f>SUM(H84+H72+H78)</f>
        <v>10366.5</v>
      </c>
    </row>
    <row r="72" spans="1:8" ht="13.5" customHeight="1">
      <c r="A72" s="29" t="s">
        <v>56</v>
      </c>
      <c r="B72" s="25" t="s">
        <v>42</v>
      </c>
      <c r="C72" s="24" t="s">
        <v>18</v>
      </c>
      <c r="D72" s="24" t="s">
        <v>5</v>
      </c>
      <c r="E72" s="25"/>
      <c r="F72" s="25"/>
      <c r="G72" s="81">
        <f>G73+G76</f>
        <v>243</v>
      </c>
      <c r="H72" s="81">
        <f>H73+H76</f>
        <v>256</v>
      </c>
    </row>
    <row r="73" spans="1:8" ht="63.75">
      <c r="A73" s="59" t="s">
        <v>132</v>
      </c>
      <c r="B73" s="28" t="s">
        <v>42</v>
      </c>
      <c r="C73" s="27" t="s">
        <v>18</v>
      </c>
      <c r="D73" s="27" t="s">
        <v>5</v>
      </c>
      <c r="E73" s="28" t="s">
        <v>131</v>
      </c>
      <c r="F73" s="28"/>
      <c r="G73" s="92">
        <f>G75</f>
        <v>243</v>
      </c>
      <c r="H73" s="92">
        <f>H75</f>
        <v>256</v>
      </c>
    </row>
    <row r="74" spans="1:8" ht="13.5" customHeight="1">
      <c r="A74" s="56" t="s">
        <v>95</v>
      </c>
      <c r="B74" s="51" t="s">
        <v>42</v>
      </c>
      <c r="C74" s="50" t="s">
        <v>18</v>
      </c>
      <c r="D74" s="50" t="s">
        <v>5</v>
      </c>
      <c r="E74" s="51" t="s">
        <v>131</v>
      </c>
      <c r="F74" s="51" t="s">
        <v>42</v>
      </c>
      <c r="G74" s="93">
        <f>G75</f>
        <v>243</v>
      </c>
      <c r="H74" s="93">
        <f>H75</f>
        <v>256</v>
      </c>
    </row>
    <row r="75" spans="1:8" ht="38.25" hidden="1">
      <c r="A75" s="60" t="s">
        <v>105</v>
      </c>
      <c r="B75" s="36" t="s">
        <v>42</v>
      </c>
      <c r="C75" s="75" t="s">
        <v>18</v>
      </c>
      <c r="D75" s="75" t="s">
        <v>5</v>
      </c>
      <c r="E75" s="36" t="s">
        <v>104</v>
      </c>
      <c r="F75" s="36" t="s">
        <v>106</v>
      </c>
      <c r="G75" s="87">
        <v>243</v>
      </c>
      <c r="H75" s="87">
        <v>256</v>
      </c>
    </row>
    <row r="76" spans="1:8" s="5" customFormat="1" ht="25.5" hidden="1">
      <c r="A76" s="59" t="s">
        <v>87</v>
      </c>
      <c r="B76" s="45" t="s">
        <v>42</v>
      </c>
      <c r="C76" s="76" t="s">
        <v>18</v>
      </c>
      <c r="D76" s="76" t="s">
        <v>5</v>
      </c>
      <c r="E76" s="45" t="s">
        <v>88</v>
      </c>
      <c r="F76" s="45"/>
      <c r="G76" s="92">
        <f>G77</f>
        <v>0</v>
      </c>
      <c r="H76" s="98"/>
    </row>
    <row r="77" spans="1:8" ht="12.75" hidden="1">
      <c r="A77" s="60" t="s">
        <v>39</v>
      </c>
      <c r="B77" s="36" t="s">
        <v>42</v>
      </c>
      <c r="C77" s="75" t="s">
        <v>18</v>
      </c>
      <c r="D77" s="75" t="s">
        <v>5</v>
      </c>
      <c r="E77" s="36" t="s">
        <v>88</v>
      </c>
      <c r="F77" s="36" t="s">
        <v>74</v>
      </c>
      <c r="G77" s="87"/>
      <c r="H77" s="86"/>
    </row>
    <row r="78" spans="1:8" ht="13.5" customHeight="1">
      <c r="A78" s="29" t="s">
        <v>57</v>
      </c>
      <c r="B78" s="25" t="s">
        <v>42</v>
      </c>
      <c r="C78" s="24" t="s">
        <v>18</v>
      </c>
      <c r="D78" s="24" t="s">
        <v>7</v>
      </c>
      <c r="E78" s="25"/>
      <c r="F78" s="25"/>
      <c r="G78" s="81">
        <f>SUM(G80)+G83</f>
        <v>337</v>
      </c>
      <c r="H78" s="81">
        <f>SUM(H80)+H81</f>
        <v>354</v>
      </c>
    </row>
    <row r="79" spans="1:8" ht="12.75" hidden="1">
      <c r="A79" s="59" t="s">
        <v>107</v>
      </c>
      <c r="B79" s="28" t="s">
        <v>42</v>
      </c>
      <c r="C79" s="27" t="s">
        <v>18</v>
      </c>
      <c r="D79" s="27" t="s">
        <v>7</v>
      </c>
      <c r="E79" s="28" t="s">
        <v>108</v>
      </c>
      <c r="F79" s="28"/>
      <c r="G79" s="92">
        <f>SUM(G80)</f>
        <v>0</v>
      </c>
      <c r="H79" s="92">
        <f>SUM(H80)</f>
        <v>0</v>
      </c>
    </row>
    <row r="80" spans="1:8" ht="29.25" customHeight="1" hidden="1">
      <c r="A80" s="60" t="s">
        <v>105</v>
      </c>
      <c r="B80" s="21" t="s">
        <v>42</v>
      </c>
      <c r="C80" s="20" t="s">
        <v>18</v>
      </c>
      <c r="D80" s="20" t="s">
        <v>7</v>
      </c>
      <c r="E80" s="21" t="s">
        <v>108</v>
      </c>
      <c r="F80" s="21" t="s">
        <v>106</v>
      </c>
      <c r="G80" s="87"/>
      <c r="H80" s="87"/>
    </row>
    <row r="81" spans="1:8" ht="51">
      <c r="A81" s="59" t="s">
        <v>134</v>
      </c>
      <c r="B81" s="28" t="s">
        <v>42</v>
      </c>
      <c r="C81" s="27" t="s">
        <v>18</v>
      </c>
      <c r="D81" s="27" t="s">
        <v>7</v>
      </c>
      <c r="E81" s="28" t="s">
        <v>133</v>
      </c>
      <c r="F81" s="28"/>
      <c r="G81" s="99">
        <f>G83</f>
        <v>337</v>
      </c>
      <c r="H81" s="96">
        <f>H83</f>
        <v>354</v>
      </c>
    </row>
    <row r="82" spans="1:8" s="52" customFormat="1" ht="12.75">
      <c r="A82" s="56" t="s">
        <v>98</v>
      </c>
      <c r="B82" s="51" t="s">
        <v>42</v>
      </c>
      <c r="C82" s="50" t="s">
        <v>18</v>
      </c>
      <c r="D82" s="50" t="s">
        <v>7</v>
      </c>
      <c r="E82" s="51" t="s">
        <v>133</v>
      </c>
      <c r="F82" s="51" t="s">
        <v>99</v>
      </c>
      <c r="G82" s="93">
        <f>G83</f>
        <v>337</v>
      </c>
      <c r="H82" s="93">
        <f>H83</f>
        <v>354</v>
      </c>
    </row>
    <row r="83" spans="1:8" ht="12.75" hidden="1">
      <c r="A83" s="58" t="s">
        <v>39</v>
      </c>
      <c r="B83" s="21" t="s">
        <v>42</v>
      </c>
      <c r="C83" s="20" t="s">
        <v>18</v>
      </c>
      <c r="D83" s="20" t="s">
        <v>7</v>
      </c>
      <c r="E83" s="21" t="s">
        <v>43</v>
      </c>
      <c r="F83" s="21" t="s">
        <v>74</v>
      </c>
      <c r="G83" s="100">
        <v>337</v>
      </c>
      <c r="H83" s="97">
        <v>354</v>
      </c>
    </row>
    <row r="84" spans="1:8" ht="12.75">
      <c r="A84" s="29" t="s">
        <v>27</v>
      </c>
      <c r="B84" s="25" t="s">
        <v>42</v>
      </c>
      <c r="C84" s="24" t="s">
        <v>18</v>
      </c>
      <c r="D84" s="24" t="s">
        <v>13</v>
      </c>
      <c r="E84" s="25"/>
      <c r="F84" s="25"/>
      <c r="G84" s="81">
        <f>SUM(G87+G90+G92+G95+G98+G85)</f>
        <v>9245.5</v>
      </c>
      <c r="H84" s="81">
        <f>SUM(H87+H90+H92+H95+H98+H85)</f>
        <v>9756.5</v>
      </c>
    </row>
    <row r="85" spans="1:8" ht="51" hidden="1">
      <c r="A85" s="77" t="s">
        <v>61</v>
      </c>
      <c r="B85" s="28" t="s">
        <v>42</v>
      </c>
      <c r="C85" s="27" t="s">
        <v>18</v>
      </c>
      <c r="D85" s="27" t="s">
        <v>13</v>
      </c>
      <c r="E85" s="28" t="s">
        <v>58</v>
      </c>
      <c r="F85" s="28"/>
      <c r="G85" s="92">
        <f>SUM(G86)</f>
        <v>0</v>
      </c>
      <c r="H85" s="92">
        <f>SUM(H86)</f>
        <v>0</v>
      </c>
    </row>
    <row r="86" spans="1:8" ht="12.75" hidden="1">
      <c r="A86" s="58" t="s">
        <v>59</v>
      </c>
      <c r="B86" s="21" t="s">
        <v>42</v>
      </c>
      <c r="C86" s="20" t="s">
        <v>18</v>
      </c>
      <c r="D86" s="20" t="s">
        <v>13</v>
      </c>
      <c r="E86" s="21" t="s">
        <v>58</v>
      </c>
      <c r="F86" s="21"/>
      <c r="G86" s="87"/>
      <c r="H86" s="87"/>
    </row>
    <row r="87" spans="1:8" ht="38.25">
      <c r="A87" s="77" t="s">
        <v>136</v>
      </c>
      <c r="B87" s="28" t="s">
        <v>42</v>
      </c>
      <c r="C87" s="27" t="s">
        <v>18</v>
      </c>
      <c r="D87" s="27" t="s">
        <v>13</v>
      </c>
      <c r="E87" s="28" t="s">
        <v>135</v>
      </c>
      <c r="F87" s="28"/>
      <c r="G87" s="92">
        <f>SUM(G89)</f>
        <v>1977</v>
      </c>
      <c r="H87" s="92">
        <f>SUM(H89)</f>
        <v>2106</v>
      </c>
    </row>
    <row r="88" spans="1:8" ht="25.5">
      <c r="A88" s="48" t="s">
        <v>93</v>
      </c>
      <c r="B88" s="51" t="s">
        <v>42</v>
      </c>
      <c r="C88" s="50" t="s">
        <v>18</v>
      </c>
      <c r="D88" s="50" t="s">
        <v>13</v>
      </c>
      <c r="E88" s="51" t="s">
        <v>135</v>
      </c>
      <c r="F88" s="51" t="s">
        <v>94</v>
      </c>
      <c r="G88" s="93">
        <f>G89</f>
        <v>1977</v>
      </c>
      <c r="H88" s="93">
        <f>H89</f>
        <v>2106</v>
      </c>
    </row>
    <row r="89" spans="1:8" ht="30" hidden="1">
      <c r="A89" s="35" t="s">
        <v>66</v>
      </c>
      <c r="B89" s="21" t="s">
        <v>42</v>
      </c>
      <c r="C89" s="20" t="s">
        <v>18</v>
      </c>
      <c r="D89" s="20" t="s">
        <v>13</v>
      </c>
      <c r="E89" s="21" t="s">
        <v>28</v>
      </c>
      <c r="F89" s="21" t="s">
        <v>67</v>
      </c>
      <c r="G89" s="87">
        <f>1345+632</f>
        <v>1977</v>
      </c>
      <c r="H89" s="87">
        <f>1438+668</f>
        <v>2106</v>
      </c>
    </row>
    <row r="90" spans="1:8" ht="38.25" hidden="1">
      <c r="A90" s="77" t="s">
        <v>30</v>
      </c>
      <c r="B90" s="28" t="s">
        <v>42</v>
      </c>
      <c r="C90" s="27" t="s">
        <v>18</v>
      </c>
      <c r="D90" s="27" t="s">
        <v>13</v>
      </c>
      <c r="E90" s="28" t="s">
        <v>29</v>
      </c>
      <c r="F90" s="28"/>
      <c r="G90" s="92">
        <f>SUM(G91)</f>
        <v>0</v>
      </c>
      <c r="H90" s="92">
        <f>SUM(H91)</f>
        <v>0</v>
      </c>
    </row>
    <row r="91" spans="1:8" ht="30" hidden="1">
      <c r="A91" s="35" t="s">
        <v>66</v>
      </c>
      <c r="B91" s="21" t="s">
        <v>42</v>
      </c>
      <c r="C91" s="20" t="s">
        <v>18</v>
      </c>
      <c r="D91" s="20" t="s">
        <v>13</v>
      </c>
      <c r="E91" s="21" t="s">
        <v>29</v>
      </c>
      <c r="F91" s="21" t="s">
        <v>67</v>
      </c>
      <c r="G91" s="87"/>
      <c r="H91" s="87"/>
    </row>
    <row r="92" spans="1:8" ht="38.25">
      <c r="A92" s="77" t="s">
        <v>138</v>
      </c>
      <c r="B92" s="28" t="s">
        <v>42</v>
      </c>
      <c r="C92" s="27" t="s">
        <v>18</v>
      </c>
      <c r="D92" s="27" t="s">
        <v>13</v>
      </c>
      <c r="E92" s="28" t="s">
        <v>137</v>
      </c>
      <c r="F92" s="28"/>
      <c r="G92" s="92">
        <f>SUM(G94)</f>
        <v>621</v>
      </c>
      <c r="H92" s="92">
        <f>SUM(H94)</f>
        <v>659</v>
      </c>
    </row>
    <row r="93" spans="1:8" s="52" customFormat="1" ht="25.5">
      <c r="A93" s="48" t="s">
        <v>93</v>
      </c>
      <c r="B93" s="51" t="s">
        <v>42</v>
      </c>
      <c r="C93" s="50" t="s">
        <v>18</v>
      </c>
      <c r="D93" s="50" t="s">
        <v>13</v>
      </c>
      <c r="E93" s="51" t="s">
        <v>137</v>
      </c>
      <c r="F93" s="51" t="s">
        <v>94</v>
      </c>
      <c r="G93" s="93">
        <f>G94</f>
        <v>621</v>
      </c>
      <c r="H93" s="93">
        <f>H94</f>
        <v>659</v>
      </c>
    </row>
    <row r="94" spans="1:8" ht="30" hidden="1">
      <c r="A94" s="35" t="s">
        <v>66</v>
      </c>
      <c r="B94" s="21" t="s">
        <v>42</v>
      </c>
      <c r="C94" s="20" t="s">
        <v>18</v>
      </c>
      <c r="D94" s="20" t="s">
        <v>13</v>
      </c>
      <c r="E94" s="21" t="s">
        <v>31</v>
      </c>
      <c r="F94" s="21" t="s">
        <v>67</v>
      </c>
      <c r="G94" s="87">
        <v>621</v>
      </c>
      <c r="H94" s="87">
        <v>659</v>
      </c>
    </row>
    <row r="95" spans="1:8" ht="51">
      <c r="A95" s="77" t="s">
        <v>140</v>
      </c>
      <c r="B95" s="28" t="s">
        <v>42</v>
      </c>
      <c r="C95" s="27" t="s">
        <v>18</v>
      </c>
      <c r="D95" s="27" t="s">
        <v>13</v>
      </c>
      <c r="E95" s="28" t="s">
        <v>139</v>
      </c>
      <c r="F95" s="28"/>
      <c r="G95" s="92">
        <f>SUM(G97)</f>
        <v>1970</v>
      </c>
      <c r="H95" s="92">
        <f>SUM(H97)</f>
        <v>2199.5</v>
      </c>
    </row>
    <row r="96" spans="1:8" s="52" customFormat="1" ht="25.5">
      <c r="A96" s="48" t="s">
        <v>93</v>
      </c>
      <c r="B96" s="51" t="s">
        <v>42</v>
      </c>
      <c r="C96" s="50" t="s">
        <v>18</v>
      </c>
      <c r="D96" s="50" t="s">
        <v>13</v>
      </c>
      <c r="E96" s="51" t="s">
        <v>139</v>
      </c>
      <c r="F96" s="51" t="s">
        <v>94</v>
      </c>
      <c r="G96" s="93">
        <f>G97</f>
        <v>1970</v>
      </c>
      <c r="H96" s="93">
        <f>H97</f>
        <v>2199.5</v>
      </c>
    </row>
    <row r="97" spans="1:8" ht="30" hidden="1">
      <c r="A97" s="35" t="s">
        <v>66</v>
      </c>
      <c r="B97" s="21" t="s">
        <v>42</v>
      </c>
      <c r="C97" s="20" t="s">
        <v>18</v>
      </c>
      <c r="D97" s="20" t="s">
        <v>13</v>
      </c>
      <c r="E97" s="21" t="s">
        <v>32</v>
      </c>
      <c r="F97" s="21" t="s">
        <v>67</v>
      </c>
      <c r="G97" s="87">
        <f>178+1792</f>
        <v>1970</v>
      </c>
      <c r="H97" s="87">
        <f>187+2012.5</f>
        <v>2199.5</v>
      </c>
    </row>
    <row r="98" spans="1:8" ht="51">
      <c r="A98" s="77" t="s">
        <v>142</v>
      </c>
      <c r="B98" s="28" t="s">
        <v>42</v>
      </c>
      <c r="C98" s="27" t="s">
        <v>18</v>
      </c>
      <c r="D98" s="27" t="s">
        <v>13</v>
      </c>
      <c r="E98" s="28" t="s">
        <v>141</v>
      </c>
      <c r="F98" s="28"/>
      <c r="G98" s="92">
        <f>SUM(G100)</f>
        <v>4677.5</v>
      </c>
      <c r="H98" s="92">
        <f>SUM(H100)</f>
        <v>4792</v>
      </c>
    </row>
    <row r="99" spans="1:8" ht="25.5">
      <c r="A99" s="48" t="s">
        <v>93</v>
      </c>
      <c r="B99" s="51" t="s">
        <v>42</v>
      </c>
      <c r="C99" s="50" t="s">
        <v>18</v>
      </c>
      <c r="D99" s="50" t="s">
        <v>13</v>
      </c>
      <c r="E99" s="51" t="s">
        <v>141</v>
      </c>
      <c r="F99" s="51" t="s">
        <v>94</v>
      </c>
      <c r="G99" s="93">
        <f>G100</f>
        <v>4677.5</v>
      </c>
      <c r="H99" s="93">
        <f>H100</f>
        <v>4792</v>
      </c>
    </row>
    <row r="100" spans="1:8" ht="30" hidden="1">
      <c r="A100" s="35" t="s">
        <v>109</v>
      </c>
      <c r="B100" s="21" t="s">
        <v>42</v>
      </c>
      <c r="C100" s="20" t="s">
        <v>18</v>
      </c>
      <c r="D100" s="20" t="s">
        <v>13</v>
      </c>
      <c r="E100" s="21" t="s">
        <v>33</v>
      </c>
      <c r="F100" s="21" t="s">
        <v>67</v>
      </c>
      <c r="G100" s="87">
        <f>88+693+3896.5</f>
        <v>4677.5</v>
      </c>
      <c r="H100" s="87">
        <f>92+693+4007</f>
        <v>4792</v>
      </c>
    </row>
    <row r="101" spans="1:8" ht="15.75">
      <c r="A101" s="67" t="s">
        <v>47</v>
      </c>
      <c r="B101" s="16" t="s">
        <v>42</v>
      </c>
      <c r="C101" s="14" t="s">
        <v>48</v>
      </c>
      <c r="D101" s="14"/>
      <c r="E101" s="16"/>
      <c r="F101" s="16"/>
      <c r="G101" s="80">
        <f>SUM(G103)</f>
        <v>41</v>
      </c>
      <c r="H101" s="80">
        <f>SUM(H103)</f>
        <v>42</v>
      </c>
    </row>
    <row r="102" spans="1:8" ht="12.75">
      <c r="A102" s="29" t="s">
        <v>49</v>
      </c>
      <c r="B102" s="25" t="s">
        <v>42</v>
      </c>
      <c r="C102" s="24" t="s">
        <v>48</v>
      </c>
      <c r="D102" s="24" t="s">
        <v>5</v>
      </c>
      <c r="E102" s="25"/>
      <c r="F102" s="25"/>
      <c r="G102" s="81">
        <f>SUM(G103)</f>
        <v>41</v>
      </c>
      <c r="H102" s="81">
        <f>SUM(H103)</f>
        <v>42</v>
      </c>
    </row>
    <row r="103" spans="1:8" s="5" customFormat="1" ht="51">
      <c r="A103" s="77" t="s">
        <v>144</v>
      </c>
      <c r="B103" s="28" t="s">
        <v>42</v>
      </c>
      <c r="C103" s="27" t="s">
        <v>48</v>
      </c>
      <c r="D103" s="27" t="s">
        <v>5</v>
      </c>
      <c r="E103" s="28" t="s">
        <v>143</v>
      </c>
      <c r="F103" s="28"/>
      <c r="G103" s="92">
        <f>SUM(G105)</f>
        <v>41</v>
      </c>
      <c r="H103" s="92">
        <f>SUM(H105)</f>
        <v>42</v>
      </c>
    </row>
    <row r="104" spans="1:8" s="52" customFormat="1" ht="12.75">
      <c r="A104" s="56" t="s">
        <v>96</v>
      </c>
      <c r="B104" s="51" t="s">
        <v>42</v>
      </c>
      <c r="C104" s="50" t="s">
        <v>48</v>
      </c>
      <c r="D104" s="50" t="s">
        <v>5</v>
      </c>
      <c r="E104" s="51" t="s">
        <v>143</v>
      </c>
      <c r="F104" s="51" t="s">
        <v>97</v>
      </c>
      <c r="G104" s="93">
        <f>G105</f>
        <v>41</v>
      </c>
      <c r="H104" s="93">
        <f>H105</f>
        <v>42</v>
      </c>
    </row>
    <row r="105" spans="1:8" ht="26.25" customHeight="1" hidden="1">
      <c r="A105" s="35" t="s">
        <v>76</v>
      </c>
      <c r="B105" s="21" t="s">
        <v>42</v>
      </c>
      <c r="C105" s="20" t="s">
        <v>48</v>
      </c>
      <c r="D105" s="20" t="s">
        <v>5</v>
      </c>
      <c r="E105" s="21" t="s">
        <v>50</v>
      </c>
      <c r="F105" s="21" t="s">
        <v>77</v>
      </c>
      <c r="G105" s="87">
        <v>41</v>
      </c>
      <c r="H105" s="86">
        <v>42</v>
      </c>
    </row>
    <row r="106" spans="1:8" ht="15.75">
      <c r="A106" s="124" t="s">
        <v>40</v>
      </c>
      <c r="B106" s="124"/>
      <c r="C106" s="124"/>
      <c r="D106" s="124"/>
      <c r="E106" s="124"/>
      <c r="F106" s="124"/>
      <c r="G106" s="101">
        <f>SUM(G16+G53+G61+G71+G101+G66)</f>
        <v>17562.6</v>
      </c>
      <c r="H106" s="102">
        <f>SUM(H16+H53+H61+H71+H101+H66)</f>
        <v>18246.6</v>
      </c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  <row r="201" spans="1:5" ht="12.75">
      <c r="A201" s="32"/>
      <c r="B201" s="32"/>
      <c r="C201" s="32"/>
      <c r="D201" s="32"/>
      <c r="E201" s="32"/>
    </row>
    <row r="202" spans="1:5" ht="12.75">
      <c r="A202" s="32"/>
      <c r="B202" s="32"/>
      <c r="C202" s="32"/>
      <c r="D202" s="32"/>
      <c r="E202" s="32"/>
    </row>
    <row r="203" spans="1:5" ht="12.75">
      <c r="A203" s="32"/>
      <c r="B203" s="32"/>
      <c r="C203" s="32"/>
      <c r="D203" s="32"/>
      <c r="E203" s="32"/>
    </row>
    <row r="204" spans="1:5" ht="12.75">
      <c r="A204" s="32"/>
      <c r="B204" s="32"/>
      <c r="C204" s="32"/>
      <c r="D204" s="32"/>
      <c r="E204" s="32"/>
    </row>
    <row r="205" spans="1:5" ht="12.75">
      <c r="A205" s="32"/>
      <c r="B205" s="32"/>
      <c r="C205" s="32"/>
      <c r="D205" s="32"/>
      <c r="E205" s="32"/>
    </row>
    <row r="206" spans="1:5" ht="12.75">
      <c r="A206" s="32"/>
      <c r="B206" s="32"/>
      <c r="C206" s="32"/>
      <c r="D206" s="32"/>
      <c r="E206" s="32"/>
    </row>
    <row r="207" spans="1:5" ht="12.75">
      <c r="A207" s="32"/>
      <c r="B207" s="32"/>
      <c r="C207" s="32"/>
      <c r="D207" s="32"/>
      <c r="E207" s="32"/>
    </row>
    <row r="208" spans="1:5" ht="12.75">
      <c r="A208" s="32"/>
      <c r="B208" s="32"/>
      <c r="C208" s="32"/>
      <c r="D208" s="32"/>
      <c r="E208" s="32"/>
    </row>
    <row r="209" spans="1:5" ht="12.75">
      <c r="A209" s="32"/>
      <c r="B209" s="32"/>
      <c r="C209" s="32"/>
      <c r="D209" s="32"/>
      <c r="E209" s="32"/>
    </row>
    <row r="210" spans="1:5" ht="12.75">
      <c r="A210" s="32"/>
      <c r="B210" s="32"/>
      <c r="C210" s="32"/>
      <c r="D210" s="32"/>
      <c r="E210" s="32"/>
    </row>
    <row r="211" spans="1:5" ht="12.75">
      <c r="A211" s="32"/>
      <c r="B211" s="32"/>
      <c r="C211" s="32"/>
      <c r="D211" s="32"/>
      <c r="E211" s="32"/>
    </row>
    <row r="212" spans="1:5" ht="12.75">
      <c r="A212" s="32"/>
      <c r="B212" s="32"/>
      <c r="C212" s="32"/>
      <c r="D212" s="32"/>
      <c r="E212" s="32"/>
    </row>
    <row r="213" spans="1:5" ht="12.75">
      <c r="A213" s="32"/>
      <c r="B213" s="32"/>
      <c r="C213" s="32"/>
      <c r="D213" s="32"/>
      <c r="E213" s="32"/>
    </row>
    <row r="214" spans="1:5" ht="12.75">
      <c r="A214" s="32"/>
      <c r="B214" s="32"/>
      <c r="C214" s="32"/>
      <c r="D214" s="32"/>
      <c r="E214" s="32"/>
    </row>
    <row r="215" spans="1:5" ht="12.75">
      <c r="A215" s="32"/>
      <c r="B215" s="32"/>
      <c r="C215" s="32"/>
      <c r="D215" s="32"/>
      <c r="E215" s="32"/>
    </row>
    <row r="216" spans="1:5" ht="12.75">
      <c r="A216" s="32"/>
      <c r="B216" s="32"/>
      <c r="C216" s="32"/>
      <c r="D216" s="32"/>
      <c r="E216" s="32"/>
    </row>
    <row r="217" spans="1:5" ht="12.75">
      <c r="A217" s="32"/>
      <c r="B217" s="32"/>
      <c r="C217" s="32"/>
      <c r="D217" s="32"/>
      <c r="E217" s="32"/>
    </row>
    <row r="218" spans="1:5" ht="12.75">
      <c r="A218" s="32"/>
      <c r="B218" s="32"/>
      <c r="C218" s="32"/>
      <c r="D218" s="32"/>
      <c r="E218" s="32"/>
    </row>
    <row r="219" spans="1:5" ht="12.75">
      <c r="A219" s="32"/>
      <c r="B219" s="32"/>
      <c r="C219" s="32"/>
      <c r="D219" s="32"/>
      <c r="E219" s="32"/>
    </row>
    <row r="220" spans="1:5" ht="12.75">
      <c r="A220" s="32"/>
      <c r="B220" s="32"/>
      <c r="C220" s="32"/>
      <c r="D220" s="32"/>
      <c r="E220" s="32"/>
    </row>
    <row r="221" spans="1:5" ht="12.75">
      <c r="A221" s="32"/>
      <c r="B221" s="32"/>
      <c r="C221" s="32"/>
      <c r="D221" s="32"/>
      <c r="E221" s="32"/>
    </row>
  </sheetData>
  <sheetProtection/>
  <mergeCells count="12">
    <mergeCell ref="A11:G11"/>
    <mergeCell ref="A12:G12"/>
    <mergeCell ref="A1:H1"/>
    <mergeCell ref="A2:H2"/>
    <mergeCell ref="A3:H3"/>
    <mergeCell ref="A4:H4"/>
    <mergeCell ref="A106:F106"/>
    <mergeCell ref="B9:H9"/>
    <mergeCell ref="A7:H7"/>
    <mergeCell ref="A8:H8"/>
    <mergeCell ref="A5:H5"/>
    <mergeCell ref="A6:H6"/>
  </mergeCells>
  <printOptions/>
  <pageMargins left="0.75" right="0.17" top="0.22" bottom="0.17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2014-03-28T05:52:07Z</cp:lastPrinted>
  <dcterms:created xsi:type="dcterms:W3CDTF">2008-11-27T06:46:34Z</dcterms:created>
  <dcterms:modified xsi:type="dcterms:W3CDTF">2014-03-28T05:54:02Z</dcterms:modified>
  <cp:category/>
  <cp:version/>
  <cp:contentType/>
  <cp:contentStatus/>
</cp:coreProperties>
</file>